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les/Desktop/GTN/"/>
    </mc:Choice>
  </mc:AlternateContent>
  <xr:revisionPtr revIDLastSave="0" documentId="13_ncr:1_{1379679B-6725-6348-9732-7BA2AE007EC7}" xr6:coauthVersionLast="43" xr6:coauthVersionMax="43" xr10:uidLastSave="{00000000-0000-0000-0000-000000000000}"/>
  <bookViews>
    <workbookView xWindow="17120" yWindow="2620" windowWidth="21220" windowHeight="17680" tabRatio="500" activeTab="3" xr2:uid="{00000000-000D-0000-FFFF-FFFF00000000}"/>
  </bookViews>
  <sheets>
    <sheet name="Experiment 1" sheetId="2" r:id="rId1"/>
    <sheet name="Experiment 2" sheetId="1" r:id="rId2"/>
    <sheet name="Experiment 3" sheetId="4" r:id="rId3"/>
    <sheet name="phospho to total to RhoGD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2" l="1"/>
  <c r="C7" i="2"/>
  <c r="C10" i="2"/>
  <c r="C36" i="1" l="1"/>
  <c r="P36" i="1" l="1"/>
  <c r="C7" i="1" l="1"/>
  <c r="C8" i="1" s="1"/>
  <c r="C27" i="9" s="1"/>
  <c r="C40" i="2"/>
  <c r="C5" i="9" s="1"/>
  <c r="Q41" i="2"/>
  <c r="O41" i="2"/>
  <c r="O40" i="2"/>
  <c r="O36" i="1"/>
  <c r="R40" i="2"/>
  <c r="C54" i="1"/>
  <c r="C39" i="1"/>
  <c r="C25" i="1"/>
  <c r="C11" i="1"/>
  <c r="O27" i="2"/>
  <c r="O11" i="2"/>
  <c r="C60" i="2"/>
  <c r="C43" i="2"/>
  <c r="C27" i="2"/>
  <c r="C11" i="2"/>
  <c r="D11" i="2"/>
  <c r="E11" i="2"/>
  <c r="F11" i="2"/>
  <c r="G11" i="2"/>
  <c r="H11" i="2"/>
  <c r="I11" i="2"/>
  <c r="J11" i="2"/>
  <c r="D36" i="4"/>
  <c r="E36" i="4"/>
  <c r="F36" i="4"/>
  <c r="G36" i="4"/>
  <c r="H36" i="4"/>
  <c r="I36" i="4"/>
  <c r="J36" i="4"/>
  <c r="C36" i="4"/>
  <c r="D36" i="1"/>
  <c r="E36" i="1"/>
  <c r="E6" i="9" s="1"/>
  <c r="F36" i="1"/>
  <c r="G36" i="1"/>
  <c r="H36" i="1"/>
  <c r="I36" i="1"/>
  <c r="J36" i="1"/>
  <c r="C35" i="1"/>
  <c r="D40" i="2"/>
  <c r="E40" i="2"/>
  <c r="F40" i="2"/>
  <c r="F5" i="9" s="1"/>
  <c r="G40" i="2"/>
  <c r="H40" i="2"/>
  <c r="I40" i="2"/>
  <c r="J40" i="2"/>
  <c r="Q36" i="1"/>
  <c r="R36" i="1"/>
  <c r="S36" i="1"/>
  <c r="T36" i="1"/>
  <c r="U36" i="1"/>
  <c r="V36" i="1"/>
  <c r="P36" i="4"/>
  <c r="Q36" i="4"/>
  <c r="R36" i="4"/>
  <c r="S36" i="4"/>
  <c r="T36" i="4"/>
  <c r="U36" i="4"/>
  <c r="V36" i="4"/>
  <c r="O36" i="4"/>
  <c r="P40" i="2"/>
  <c r="Q40" i="2"/>
  <c r="S40" i="2"/>
  <c r="T40" i="2"/>
  <c r="T41" i="2" s="1"/>
  <c r="U40" i="2"/>
  <c r="V40" i="2"/>
  <c r="Q21" i="1"/>
  <c r="Q22" i="1"/>
  <c r="O21" i="1"/>
  <c r="O22" i="1" s="1"/>
  <c r="R21" i="1"/>
  <c r="R22" i="1" s="1"/>
  <c r="S21" i="1"/>
  <c r="S22" i="1"/>
  <c r="T21" i="1"/>
  <c r="T22" i="1" s="1"/>
  <c r="U21" i="1"/>
  <c r="U22" i="1" s="1"/>
  <c r="V21" i="1"/>
  <c r="V22" i="1"/>
  <c r="P21" i="1"/>
  <c r="P22" i="1"/>
  <c r="Q7" i="1"/>
  <c r="Q8" i="1" s="1"/>
  <c r="O7" i="1"/>
  <c r="O8" i="1" s="1"/>
  <c r="Q9" i="1" s="1"/>
  <c r="R7" i="1"/>
  <c r="R8" i="1" s="1"/>
  <c r="S7" i="1"/>
  <c r="S8" i="1" s="1"/>
  <c r="T7" i="1"/>
  <c r="T8" i="1"/>
  <c r="U7" i="1"/>
  <c r="U8" i="1" s="1"/>
  <c r="V7" i="1"/>
  <c r="V8" i="1"/>
  <c r="P7" i="1"/>
  <c r="P8" i="1"/>
  <c r="C50" i="1"/>
  <c r="C51" i="1" s="1"/>
  <c r="D50" i="1"/>
  <c r="D51" i="1"/>
  <c r="E50" i="1"/>
  <c r="E51" i="1" s="1"/>
  <c r="F50" i="1"/>
  <c r="F51" i="1" s="1"/>
  <c r="G50" i="1"/>
  <c r="G51" i="1" s="1"/>
  <c r="H50" i="1"/>
  <c r="H51" i="1"/>
  <c r="I50" i="1"/>
  <c r="I51" i="1" s="1"/>
  <c r="J50" i="1"/>
  <c r="J51" i="1" s="1"/>
  <c r="C21" i="1"/>
  <c r="C22" i="1"/>
  <c r="F21" i="1"/>
  <c r="F22" i="1" s="1"/>
  <c r="D21" i="1"/>
  <c r="D22" i="1"/>
  <c r="E21" i="1"/>
  <c r="E22" i="1" s="1"/>
  <c r="G21" i="1"/>
  <c r="G22" i="1" s="1"/>
  <c r="H21" i="1"/>
  <c r="H22" i="1" s="1"/>
  <c r="I21" i="1"/>
  <c r="I22" i="1" s="1"/>
  <c r="J21" i="1"/>
  <c r="J22" i="1"/>
  <c r="D7" i="1"/>
  <c r="D8" i="1"/>
  <c r="E7" i="1"/>
  <c r="E8" i="1"/>
  <c r="E27" i="9" s="1"/>
  <c r="F7" i="1"/>
  <c r="F8" i="1" s="1"/>
  <c r="G7" i="1"/>
  <c r="G8" i="1" s="1"/>
  <c r="H7" i="1"/>
  <c r="H8" i="1"/>
  <c r="I7" i="1"/>
  <c r="I8" i="1" s="1"/>
  <c r="J7" i="1"/>
  <c r="J8" i="1"/>
  <c r="J35" i="1"/>
  <c r="F35" i="1"/>
  <c r="I35" i="1"/>
  <c r="H35" i="1"/>
  <c r="G35" i="1"/>
  <c r="E35" i="1"/>
  <c r="D35" i="1"/>
  <c r="Q37" i="1"/>
  <c r="C23" i="2"/>
  <c r="C24" i="2" s="1"/>
  <c r="O23" i="2"/>
  <c r="O24" i="2" s="1"/>
  <c r="O7" i="2"/>
  <c r="O8" i="2"/>
  <c r="E58" i="2"/>
  <c r="C56" i="2"/>
  <c r="C57" i="2" s="1"/>
  <c r="J54" i="4"/>
  <c r="F54" i="4"/>
  <c r="I54" i="4"/>
  <c r="I56" i="4" s="1"/>
  <c r="C54" i="4"/>
  <c r="H54" i="4"/>
  <c r="G54" i="4"/>
  <c r="F56" i="4"/>
  <c r="E54" i="4"/>
  <c r="D54" i="4"/>
  <c r="J53" i="4"/>
  <c r="F53" i="4"/>
  <c r="F55" i="4"/>
  <c r="I53" i="4"/>
  <c r="I55" i="4" s="1"/>
  <c r="C53" i="4"/>
  <c r="H53" i="4"/>
  <c r="G53" i="4"/>
  <c r="E53" i="4"/>
  <c r="D53" i="4"/>
  <c r="J50" i="4"/>
  <c r="J51" i="4" s="1"/>
  <c r="F50" i="4"/>
  <c r="F51" i="4" s="1"/>
  <c r="I50" i="4"/>
  <c r="I51" i="4"/>
  <c r="C50" i="4"/>
  <c r="C51" i="4" s="1"/>
  <c r="H50" i="4"/>
  <c r="H51" i="4"/>
  <c r="G50" i="4"/>
  <c r="G51" i="4" s="1"/>
  <c r="E50" i="4"/>
  <c r="E51" i="4"/>
  <c r="E50" i="9" s="1"/>
  <c r="D50" i="4"/>
  <c r="D51" i="4"/>
  <c r="J39" i="4"/>
  <c r="J41" i="4" s="1"/>
  <c r="F39" i="4"/>
  <c r="I39" i="4"/>
  <c r="C39" i="4"/>
  <c r="H39" i="4"/>
  <c r="H41" i="4" s="1"/>
  <c r="G39" i="4"/>
  <c r="G41" i="4" s="1"/>
  <c r="F41" i="4"/>
  <c r="E39" i="4"/>
  <c r="D39" i="4"/>
  <c r="V38" i="4"/>
  <c r="R38" i="4"/>
  <c r="V40" i="4" s="1"/>
  <c r="U38" i="4"/>
  <c r="O38" i="4"/>
  <c r="T38" i="4"/>
  <c r="S38" i="4"/>
  <c r="Q38" i="4"/>
  <c r="P38" i="4"/>
  <c r="J38" i="4"/>
  <c r="F38" i="4"/>
  <c r="I38" i="4"/>
  <c r="I40" i="4" s="1"/>
  <c r="C38" i="4"/>
  <c r="H38" i="4"/>
  <c r="G38" i="4"/>
  <c r="E38" i="4"/>
  <c r="D38" i="4"/>
  <c r="D40" i="4" s="1"/>
  <c r="C40" i="4"/>
  <c r="V39" i="4"/>
  <c r="U39" i="4"/>
  <c r="T39" i="4"/>
  <c r="S39" i="4"/>
  <c r="R39" i="4"/>
  <c r="Q39" i="4"/>
  <c r="P39" i="4"/>
  <c r="O39" i="4"/>
  <c r="S37" i="4"/>
  <c r="J35" i="4"/>
  <c r="F35" i="4"/>
  <c r="I35" i="4"/>
  <c r="I37" i="4"/>
  <c r="C35" i="4"/>
  <c r="C37" i="4"/>
  <c r="H35" i="4"/>
  <c r="G35" i="4"/>
  <c r="E35" i="4"/>
  <c r="D35" i="4"/>
  <c r="V25" i="4"/>
  <c r="R25" i="4"/>
  <c r="R27" i="4" s="1"/>
  <c r="U25" i="4"/>
  <c r="O25" i="4"/>
  <c r="T25" i="4"/>
  <c r="S25" i="4"/>
  <c r="Q25" i="4"/>
  <c r="P25" i="4"/>
  <c r="P27" i="4"/>
  <c r="O27" i="4"/>
  <c r="J25" i="4"/>
  <c r="F25" i="4"/>
  <c r="F27" i="4" s="1"/>
  <c r="I25" i="4"/>
  <c r="C25" i="4"/>
  <c r="H25" i="4"/>
  <c r="H27" i="4"/>
  <c r="G25" i="4"/>
  <c r="E25" i="4"/>
  <c r="D25" i="4"/>
  <c r="D27" i="4" s="1"/>
  <c r="V24" i="4"/>
  <c r="R24" i="4"/>
  <c r="R26" i="4" s="1"/>
  <c r="U24" i="4"/>
  <c r="O24" i="4"/>
  <c r="P26" i="4" s="1"/>
  <c r="T24" i="4"/>
  <c r="S24" i="4"/>
  <c r="S26" i="4"/>
  <c r="Q24" i="4"/>
  <c r="P24" i="4"/>
  <c r="J24" i="4"/>
  <c r="F24" i="4"/>
  <c r="I24" i="4"/>
  <c r="C24" i="4"/>
  <c r="H24" i="4"/>
  <c r="G24" i="4"/>
  <c r="E24" i="4"/>
  <c r="D24" i="4"/>
  <c r="V21" i="4"/>
  <c r="V22" i="4" s="1"/>
  <c r="R21" i="4"/>
  <c r="R22" i="4" s="1"/>
  <c r="V23" i="4" s="1"/>
  <c r="U21" i="4"/>
  <c r="U22" i="4" s="1"/>
  <c r="O21" i="4"/>
  <c r="O22" i="4"/>
  <c r="T21" i="4"/>
  <c r="T22" i="4"/>
  <c r="S21" i="4"/>
  <c r="S22" i="4"/>
  <c r="Q21" i="4"/>
  <c r="Q22" i="4"/>
  <c r="P21" i="4"/>
  <c r="P22" i="4"/>
  <c r="J21" i="4"/>
  <c r="J22" i="4"/>
  <c r="F21" i="4"/>
  <c r="F22" i="4" s="1"/>
  <c r="I21" i="4"/>
  <c r="I22" i="4" s="1"/>
  <c r="C21" i="4"/>
  <c r="C22" i="4"/>
  <c r="H21" i="4"/>
  <c r="H22" i="4"/>
  <c r="G21" i="4"/>
  <c r="G22" i="4"/>
  <c r="E21" i="4"/>
  <c r="E22" i="4"/>
  <c r="D21" i="4"/>
  <c r="D22" i="4"/>
  <c r="V11" i="4"/>
  <c r="R11" i="4"/>
  <c r="U11" i="4"/>
  <c r="O11" i="4"/>
  <c r="T11" i="4"/>
  <c r="S11" i="4"/>
  <c r="S13" i="4" s="1"/>
  <c r="Q11" i="4"/>
  <c r="P11" i="4"/>
  <c r="O13" i="4"/>
  <c r="J11" i="4"/>
  <c r="F11" i="4"/>
  <c r="I11" i="4"/>
  <c r="C11" i="4"/>
  <c r="C13" i="4" s="1"/>
  <c r="H11" i="4"/>
  <c r="G11" i="4"/>
  <c r="E11" i="4"/>
  <c r="D11" i="4"/>
  <c r="V10" i="4"/>
  <c r="R10" i="4"/>
  <c r="U10" i="4"/>
  <c r="O10" i="4"/>
  <c r="T10" i="4"/>
  <c r="S10" i="4"/>
  <c r="Q10" i="4"/>
  <c r="P10" i="4"/>
  <c r="J10" i="4"/>
  <c r="F10" i="4"/>
  <c r="I10" i="4"/>
  <c r="C10" i="4"/>
  <c r="H10" i="4"/>
  <c r="G10" i="4"/>
  <c r="E10" i="4"/>
  <c r="D10" i="4"/>
  <c r="V7" i="4"/>
  <c r="V8" i="4" s="1"/>
  <c r="R7" i="4"/>
  <c r="R8" i="4"/>
  <c r="T9" i="4" s="1"/>
  <c r="U7" i="4"/>
  <c r="U8" i="4" s="1"/>
  <c r="O7" i="4"/>
  <c r="O8" i="4"/>
  <c r="T7" i="4"/>
  <c r="T8" i="4"/>
  <c r="S7" i="4"/>
  <c r="S8" i="4" s="1"/>
  <c r="Q7" i="4"/>
  <c r="Q8" i="4"/>
  <c r="P7" i="4"/>
  <c r="P8" i="4"/>
  <c r="J7" i="4"/>
  <c r="J8" i="4" s="1"/>
  <c r="F7" i="4"/>
  <c r="F8" i="4" s="1"/>
  <c r="I7" i="4"/>
  <c r="I8" i="4" s="1"/>
  <c r="C7" i="4"/>
  <c r="C8" i="4" s="1"/>
  <c r="H7" i="4"/>
  <c r="H8" i="4"/>
  <c r="G7" i="4"/>
  <c r="G8" i="4" s="1"/>
  <c r="E7" i="4"/>
  <c r="E8" i="4" s="1"/>
  <c r="D7" i="4"/>
  <c r="D8" i="4" s="1"/>
  <c r="J59" i="2"/>
  <c r="J63" i="2"/>
  <c r="J60" i="2"/>
  <c r="J62" i="2" s="1"/>
  <c r="F59" i="2"/>
  <c r="F60" i="2"/>
  <c r="I59" i="2"/>
  <c r="I60" i="2"/>
  <c r="C59" i="2"/>
  <c r="C61" i="2" s="1"/>
  <c r="C63" i="2"/>
  <c r="C64" i="2"/>
  <c r="H59" i="2"/>
  <c r="H60" i="2"/>
  <c r="G59" i="2"/>
  <c r="G60" i="2"/>
  <c r="E59" i="2"/>
  <c r="E60" i="2"/>
  <c r="E62" i="2" s="1"/>
  <c r="D59" i="2"/>
  <c r="D61" i="2"/>
  <c r="D60" i="2"/>
  <c r="H61" i="2"/>
  <c r="F61" i="2"/>
  <c r="E61" i="2"/>
  <c r="J56" i="2"/>
  <c r="J57" i="2" s="1"/>
  <c r="F56" i="2"/>
  <c r="F57" i="2" s="1"/>
  <c r="I56" i="2"/>
  <c r="I57" i="2"/>
  <c r="H56" i="2"/>
  <c r="H57" i="2"/>
  <c r="G56" i="2"/>
  <c r="G57" i="2"/>
  <c r="E56" i="2"/>
  <c r="E57" i="2" s="1"/>
  <c r="D56" i="2"/>
  <c r="D57" i="2" s="1"/>
  <c r="J42" i="2"/>
  <c r="J43" i="2"/>
  <c r="F42" i="2"/>
  <c r="G44" i="2" s="1"/>
  <c r="F43" i="2"/>
  <c r="F45" i="2"/>
  <c r="I42" i="2"/>
  <c r="I43" i="2"/>
  <c r="I45" i="2" s="1"/>
  <c r="C42" i="2"/>
  <c r="H42" i="2"/>
  <c r="H43" i="2"/>
  <c r="H45" i="2" s="1"/>
  <c r="G42" i="2"/>
  <c r="G43" i="2"/>
  <c r="E42" i="2"/>
  <c r="E43" i="2"/>
  <c r="D42" i="2"/>
  <c r="D46" i="2" s="1"/>
  <c r="D43" i="2"/>
  <c r="D45" i="2" s="1"/>
  <c r="E45" i="2"/>
  <c r="C45" i="2"/>
  <c r="V42" i="2"/>
  <c r="R42" i="2"/>
  <c r="R44" i="2" s="1"/>
  <c r="U42" i="2"/>
  <c r="U44" i="2" s="1"/>
  <c r="O42" i="2"/>
  <c r="O44" i="2" s="1"/>
  <c r="T42" i="2"/>
  <c r="S42" i="2"/>
  <c r="Q42" i="2"/>
  <c r="Q44" i="2"/>
  <c r="P42" i="2"/>
  <c r="P44" i="2" s="1"/>
  <c r="C44" i="2"/>
  <c r="V43" i="2"/>
  <c r="U43" i="2"/>
  <c r="T43" i="2"/>
  <c r="S43" i="2"/>
  <c r="R43" i="2"/>
  <c r="Q43" i="2"/>
  <c r="P43" i="2"/>
  <c r="O43" i="2"/>
  <c r="V39" i="2"/>
  <c r="U39" i="2"/>
  <c r="T39" i="2"/>
  <c r="S39" i="2"/>
  <c r="R39" i="2"/>
  <c r="Q39" i="2"/>
  <c r="P39" i="2"/>
  <c r="O39" i="2"/>
  <c r="J41" i="2"/>
  <c r="C41" i="2"/>
  <c r="F41" i="2"/>
  <c r="E41" i="2"/>
  <c r="V26" i="2"/>
  <c r="V27" i="2"/>
  <c r="R26" i="2"/>
  <c r="R27" i="2"/>
  <c r="R30" i="2"/>
  <c r="S31" i="2"/>
  <c r="R31" i="2"/>
  <c r="U26" i="2"/>
  <c r="U27" i="2"/>
  <c r="O26" i="2"/>
  <c r="O28" i="2"/>
  <c r="O30" i="2"/>
  <c r="O31" i="2"/>
  <c r="T26" i="2"/>
  <c r="T30" i="2" s="1"/>
  <c r="T31" i="2" s="1"/>
  <c r="T27" i="2"/>
  <c r="S26" i="2"/>
  <c r="S27" i="2"/>
  <c r="Q26" i="2"/>
  <c r="Q27" i="2"/>
  <c r="Q30" i="2"/>
  <c r="Q31" i="2" s="1"/>
  <c r="P26" i="2"/>
  <c r="P27" i="2"/>
  <c r="J26" i="2"/>
  <c r="J27" i="2"/>
  <c r="F26" i="2"/>
  <c r="F28" i="2" s="1"/>
  <c r="F27" i="2"/>
  <c r="I26" i="2"/>
  <c r="I27" i="2"/>
  <c r="C26" i="2"/>
  <c r="C28" i="2"/>
  <c r="C30" i="2"/>
  <c r="C31" i="2" s="1"/>
  <c r="H26" i="2"/>
  <c r="H27" i="2"/>
  <c r="G26" i="2"/>
  <c r="G27" i="2"/>
  <c r="G30" i="2"/>
  <c r="E26" i="2"/>
  <c r="E30" i="2" s="1"/>
  <c r="E31" i="2" s="1"/>
  <c r="E27" i="2"/>
  <c r="H29" i="2" s="1"/>
  <c r="D26" i="2"/>
  <c r="D27" i="2"/>
  <c r="U29" i="2"/>
  <c r="O29" i="2"/>
  <c r="R28" i="2"/>
  <c r="Q28" i="2"/>
  <c r="I28" i="2"/>
  <c r="G28" i="2"/>
  <c r="V23" i="2"/>
  <c r="V24" i="2"/>
  <c r="R23" i="2"/>
  <c r="R24" i="2" s="1"/>
  <c r="U23" i="2"/>
  <c r="U24" i="2"/>
  <c r="T23" i="2"/>
  <c r="T24" i="2" s="1"/>
  <c r="S23" i="2"/>
  <c r="S24" i="2" s="1"/>
  <c r="Q23" i="2"/>
  <c r="Q24" i="2"/>
  <c r="P23" i="2"/>
  <c r="P24" i="2" s="1"/>
  <c r="J23" i="2"/>
  <c r="J24" i="2"/>
  <c r="F23" i="2"/>
  <c r="F24" i="2" s="1"/>
  <c r="F25" i="2" s="1"/>
  <c r="I23" i="2"/>
  <c r="I24" i="2" s="1"/>
  <c r="H23" i="2"/>
  <c r="H24" i="2"/>
  <c r="G23" i="2"/>
  <c r="G24" i="2"/>
  <c r="E23" i="2"/>
  <c r="E24" i="2"/>
  <c r="D23" i="2"/>
  <c r="D24" i="2"/>
  <c r="D25" i="2" s="1"/>
  <c r="V10" i="2"/>
  <c r="V11" i="2"/>
  <c r="R10" i="2"/>
  <c r="R11" i="2"/>
  <c r="V13" i="2"/>
  <c r="U10" i="2"/>
  <c r="U11" i="2"/>
  <c r="O10" i="2"/>
  <c r="T10" i="2"/>
  <c r="T11" i="2"/>
  <c r="S10" i="2"/>
  <c r="S12" i="2" s="1"/>
  <c r="S11" i="2"/>
  <c r="S14" i="2" s="1"/>
  <c r="Q10" i="2"/>
  <c r="Q14" i="2" s="1"/>
  <c r="Q15" i="2" s="1"/>
  <c r="Q11" i="2"/>
  <c r="P10" i="2"/>
  <c r="P11" i="2"/>
  <c r="P13" i="2"/>
  <c r="J10" i="2"/>
  <c r="J13" i="2"/>
  <c r="F10" i="2"/>
  <c r="F12" i="2" s="1"/>
  <c r="I10" i="2"/>
  <c r="I14" i="2"/>
  <c r="I15" i="2" s="1"/>
  <c r="C14" i="2"/>
  <c r="C15" i="2" s="1"/>
  <c r="H10" i="2"/>
  <c r="G10" i="2"/>
  <c r="G14" i="2" s="1"/>
  <c r="G13" i="2"/>
  <c r="E10" i="2"/>
  <c r="D10" i="2"/>
  <c r="R13" i="2"/>
  <c r="O13" i="2"/>
  <c r="I13" i="2"/>
  <c r="F13" i="2"/>
  <c r="E13" i="2"/>
  <c r="D13" i="2"/>
  <c r="V12" i="2"/>
  <c r="T12" i="2"/>
  <c r="D12" i="2"/>
  <c r="C12" i="2"/>
  <c r="V7" i="2"/>
  <c r="V8" i="2" s="1"/>
  <c r="V9" i="2" s="1"/>
  <c r="R7" i="2"/>
  <c r="R8" i="2"/>
  <c r="U7" i="2"/>
  <c r="U8" i="2" s="1"/>
  <c r="T7" i="2"/>
  <c r="T8" i="2" s="1"/>
  <c r="S7" i="2"/>
  <c r="S8" i="2"/>
  <c r="Q7" i="2"/>
  <c r="Q8" i="2" s="1"/>
  <c r="P7" i="2"/>
  <c r="P8" i="2"/>
  <c r="J7" i="2"/>
  <c r="J8" i="2" s="1"/>
  <c r="F7" i="2"/>
  <c r="F8" i="2" s="1"/>
  <c r="I7" i="2"/>
  <c r="I8" i="2"/>
  <c r="H7" i="2"/>
  <c r="H8" i="2"/>
  <c r="G7" i="2"/>
  <c r="G8" i="2"/>
  <c r="E7" i="2"/>
  <c r="E8" i="2" s="1"/>
  <c r="D7" i="2"/>
  <c r="D8" i="2" s="1"/>
  <c r="O38" i="1"/>
  <c r="O40" i="1"/>
  <c r="C13" i="1"/>
  <c r="C10" i="1"/>
  <c r="C12" i="1"/>
  <c r="U24" i="1"/>
  <c r="O24" i="1"/>
  <c r="V38" i="1"/>
  <c r="R38" i="1"/>
  <c r="T38" i="1"/>
  <c r="T40" i="1"/>
  <c r="S38" i="1"/>
  <c r="S40" i="1"/>
  <c r="P38" i="1"/>
  <c r="P40" i="1" s="1"/>
  <c r="Q38" i="1"/>
  <c r="U38" i="1"/>
  <c r="V39" i="1"/>
  <c r="U39" i="1"/>
  <c r="T39" i="1"/>
  <c r="S39" i="1"/>
  <c r="R39" i="1"/>
  <c r="Q39" i="1"/>
  <c r="P39" i="1"/>
  <c r="O39" i="1"/>
  <c r="V25" i="1"/>
  <c r="V27" i="1" s="1"/>
  <c r="R25" i="1"/>
  <c r="V24" i="1"/>
  <c r="R24" i="1"/>
  <c r="R26" i="1"/>
  <c r="S24" i="1"/>
  <c r="T24" i="1"/>
  <c r="T26" i="1" s="1"/>
  <c r="S25" i="1"/>
  <c r="T25" i="1"/>
  <c r="P24" i="1"/>
  <c r="P26" i="1"/>
  <c r="Q24" i="1"/>
  <c r="Q26" i="1" s="1"/>
  <c r="P25" i="1"/>
  <c r="O25" i="1"/>
  <c r="P27" i="1"/>
  <c r="O27" i="1"/>
  <c r="Q25" i="1"/>
  <c r="U25" i="1"/>
  <c r="V11" i="1"/>
  <c r="R11" i="1"/>
  <c r="T11" i="1"/>
  <c r="T13" i="1"/>
  <c r="V10" i="1"/>
  <c r="R10" i="1"/>
  <c r="S10" i="1"/>
  <c r="T10" i="1"/>
  <c r="S11" i="1"/>
  <c r="S13" i="1"/>
  <c r="R13" i="1"/>
  <c r="P10" i="1"/>
  <c r="P12" i="1" s="1"/>
  <c r="O10" i="1"/>
  <c r="O12" i="1"/>
  <c r="Q10" i="1"/>
  <c r="U10" i="1"/>
  <c r="P11" i="1"/>
  <c r="P13" i="1" s="1"/>
  <c r="O11" i="1"/>
  <c r="Q13" i="1" s="1"/>
  <c r="Q11" i="1"/>
  <c r="U11" i="1"/>
  <c r="U13" i="1"/>
  <c r="J54" i="1"/>
  <c r="F54" i="1"/>
  <c r="J53" i="1"/>
  <c r="F53" i="1"/>
  <c r="I54" i="1"/>
  <c r="I56" i="1"/>
  <c r="E54" i="1"/>
  <c r="I53" i="1"/>
  <c r="C53" i="1"/>
  <c r="G53" i="1"/>
  <c r="H53" i="1"/>
  <c r="G54" i="1"/>
  <c r="H54" i="1"/>
  <c r="D54" i="1"/>
  <c r="D53" i="1"/>
  <c r="E53" i="1"/>
  <c r="J39" i="1"/>
  <c r="F39" i="1"/>
  <c r="H41" i="1" s="1"/>
  <c r="J38" i="1"/>
  <c r="F38" i="1"/>
  <c r="F40" i="1"/>
  <c r="G38" i="1"/>
  <c r="G40" i="1"/>
  <c r="H38" i="1"/>
  <c r="H40" i="1"/>
  <c r="G39" i="1"/>
  <c r="G41" i="1" s="1"/>
  <c r="H39" i="1"/>
  <c r="D38" i="1"/>
  <c r="C38" i="1"/>
  <c r="D40" i="1"/>
  <c r="E38" i="1"/>
  <c r="I38" i="1"/>
  <c r="I40" i="1" s="1"/>
  <c r="D39" i="1"/>
  <c r="E39" i="1"/>
  <c r="I39" i="1"/>
  <c r="C41" i="1"/>
  <c r="J25" i="1"/>
  <c r="J27" i="1" s="1"/>
  <c r="F25" i="1"/>
  <c r="G27" i="1" s="1"/>
  <c r="G25" i="1"/>
  <c r="H25" i="1"/>
  <c r="D25" i="1"/>
  <c r="E25" i="1"/>
  <c r="I25" i="1"/>
  <c r="C27" i="1"/>
  <c r="J24" i="1"/>
  <c r="F24" i="1"/>
  <c r="G24" i="1"/>
  <c r="H24" i="1"/>
  <c r="D24" i="1"/>
  <c r="D26" i="1" s="1"/>
  <c r="C24" i="1"/>
  <c r="E24" i="1"/>
  <c r="I24" i="1"/>
  <c r="J11" i="1"/>
  <c r="F11" i="1"/>
  <c r="F13" i="1" s="1"/>
  <c r="J10" i="1"/>
  <c r="F10" i="1"/>
  <c r="H10" i="1"/>
  <c r="H12" i="1"/>
  <c r="G10" i="1"/>
  <c r="G12" i="1" s="1"/>
  <c r="G11" i="1"/>
  <c r="G13" i="1" s="1"/>
  <c r="H11" i="1"/>
  <c r="D10" i="1"/>
  <c r="E10" i="1"/>
  <c r="E12" i="1" s="1"/>
  <c r="I10" i="1"/>
  <c r="D11" i="1"/>
  <c r="E11" i="1"/>
  <c r="I11" i="1"/>
  <c r="R9" i="1"/>
  <c r="I37" i="1"/>
  <c r="C23" i="1"/>
  <c r="C9" i="1"/>
  <c r="J52" i="1"/>
  <c r="C52" i="1"/>
  <c r="C56" i="1"/>
  <c r="G55" i="1"/>
  <c r="F37" i="1"/>
  <c r="G37" i="1"/>
  <c r="H52" i="1"/>
  <c r="H37" i="1"/>
  <c r="J37" i="1"/>
  <c r="C9" i="4"/>
  <c r="E37" i="1"/>
  <c r="C37" i="1"/>
  <c r="O9" i="4"/>
  <c r="V37" i="4"/>
  <c r="F23" i="1"/>
  <c r="G9" i="1"/>
  <c r="F9" i="1"/>
  <c r="T23" i="1"/>
  <c r="Q12" i="1"/>
  <c r="R40" i="1"/>
  <c r="P14" i="2"/>
  <c r="P15" i="2"/>
  <c r="V25" i="2"/>
  <c r="V28" i="2"/>
  <c r="F29" i="2"/>
  <c r="O23" i="4"/>
  <c r="J37" i="4"/>
  <c r="D58" i="2"/>
  <c r="D37" i="1"/>
  <c r="H55" i="1"/>
  <c r="C29" i="2"/>
  <c r="H30" i="2"/>
  <c r="U30" i="2"/>
  <c r="U31" i="2"/>
  <c r="O12" i="2"/>
  <c r="E12" i="2"/>
  <c r="P12" i="2"/>
  <c r="O14" i="2"/>
  <c r="O15" i="2"/>
  <c r="D29" i="2"/>
  <c r="J30" i="2"/>
  <c r="P37" i="4"/>
  <c r="I52" i="1"/>
  <c r="D23" i="1"/>
  <c r="T9" i="1"/>
  <c r="E29" i="2"/>
  <c r="S30" i="2"/>
  <c r="I13" i="4"/>
  <c r="D37" i="4"/>
  <c r="Q37" i="4"/>
  <c r="O9" i="2"/>
  <c r="Q13" i="2"/>
  <c r="I29" i="2"/>
  <c r="J45" i="2"/>
  <c r="J46" i="2"/>
  <c r="I23" i="4"/>
  <c r="E56" i="4"/>
  <c r="D56" i="4"/>
  <c r="C56" i="4"/>
  <c r="S9" i="1"/>
  <c r="T13" i="2"/>
  <c r="I41" i="2"/>
  <c r="S44" i="2"/>
  <c r="D63" i="2"/>
  <c r="D64" i="2"/>
  <c r="J40" i="4"/>
  <c r="E9" i="1"/>
  <c r="F12" i="1"/>
  <c r="V9" i="1"/>
  <c r="P9" i="2"/>
  <c r="C13" i="2"/>
  <c r="J14" i="2"/>
  <c r="I9" i="4"/>
  <c r="D23" i="4"/>
  <c r="T37" i="4"/>
  <c r="O23" i="1"/>
  <c r="O12" i="4"/>
  <c r="H37" i="4"/>
  <c r="U37" i="4"/>
  <c r="R37" i="4"/>
  <c r="C9" i="2"/>
  <c r="D41" i="2"/>
  <c r="F62" i="2"/>
  <c r="F63" i="2"/>
  <c r="E13" i="4"/>
  <c r="J23" i="4"/>
  <c r="O37" i="4"/>
  <c r="C62" i="2"/>
  <c r="E23" i="4"/>
  <c r="Q23" i="4"/>
  <c r="R12" i="4"/>
  <c r="F26" i="4"/>
  <c r="I9" i="2"/>
  <c r="E25" i="2"/>
  <c r="H23" i="1"/>
  <c r="G52" i="4"/>
  <c r="J52" i="4"/>
  <c r="U25" i="2"/>
  <c r="P23" i="4"/>
  <c r="D9" i="1"/>
  <c r="J9" i="1"/>
  <c r="Q9" i="2"/>
  <c r="J58" i="2"/>
  <c r="D55" i="1"/>
  <c r="I44" i="2"/>
  <c r="I12" i="4"/>
  <c r="J23" i="1"/>
  <c r="V23" i="1"/>
  <c r="G12" i="2"/>
  <c r="U13" i="2"/>
  <c r="F12" i="4"/>
  <c r="T12" i="4"/>
  <c r="J26" i="4"/>
  <c r="F40" i="4"/>
  <c r="H56" i="4"/>
  <c r="S9" i="4"/>
  <c r="E23" i="1"/>
  <c r="D13" i="1"/>
  <c r="E40" i="1"/>
  <c r="D56" i="1"/>
  <c r="E56" i="1"/>
  <c r="S26" i="1"/>
  <c r="J12" i="2"/>
  <c r="D14" i="2"/>
  <c r="D15" i="2" s="1"/>
  <c r="R14" i="2"/>
  <c r="R15" i="2" s="1"/>
  <c r="I30" i="2"/>
  <c r="I31" i="2" s="1"/>
  <c r="P28" i="2"/>
  <c r="H46" i="2"/>
  <c r="R9" i="4"/>
  <c r="H26" i="4"/>
  <c r="D55" i="4"/>
  <c r="G37" i="4"/>
  <c r="E44" i="2"/>
  <c r="H63" i="2"/>
  <c r="H64" i="2" s="1"/>
  <c r="V9" i="4"/>
  <c r="U9" i="4"/>
  <c r="J27" i="4"/>
  <c r="S27" i="4"/>
  <c r="H56" i="1"/>
  <c r="P29" i="2"/>
  <c r="H44" i="2"/>
  <c r="J61" i="2"/>
  <c r="C12" i="4"/>
  <c r="J13" i="4"/>
  <c r="T40" i="4"/>
  <c r="R40" i="4"/>
  <c r="G23" i="1"/>
  <c r="U9" i="2"/>
  <c r="U26" i="4"/>
  <c r="D62" i="2"/>
  <c r="G46" i="2"/>
  <c r="E14" i="2"/>
  <c r="E15" i="2"/>
  <c r="I26" i="4"/>
  <c r="E27" i="1"/>
  <c r="I41" i="1"/>
  <c r="G56" i="1"/>
  <c r="T14" i="2"/>
  <c r="T15" i="2" s="1"/>
  <c r="Q29" i="2"/>
  <c r="G45" i="2"/>
  <c r="C26" i="4"/>
  <c r="I52" i="4"/>
  <c r="H25" i="2"/>
  <c r="S9" i="2"/>
  <c r="U23" i="1"/>
  <c r="D52" i="4"/>
  <c r="D13" i="4"/>
  <c r="F26" i="1"/>
  <c r="J41" i="1"/>
  <c r="U27" i="1"/>
  <c r="R27" i="1"/>
  <c r="U40" i="1"/>
  <c r="V14" i="2"/>
  <c r="R25" i="2"/>
  <c r="R29" i="2"/>
  <c r="J29" i="2"/>
  <c r="S29" i="2"/>
  <c r="T44" i="2"/>
  <c r="C46" i="2"/>
  <c r="D44" i="2"/>
  <c r="C58" i="2"/>
  <c r="P13" i="4"/>
  <c r="C23" i="4"/>
  <c r="E37" i="4"/>
  <c r="C55" i="4"/>
  <c r="T37" i="1"/>
  <c r="U12" i="2"/>
  <c r="C40" i="1"/>
  <c r="U12" i="4"/>
  <c r="I12" i="2"/>
  <c r="H23" i="4"/>
  <c r="F9" i="2"/>
  <c r="D12" i="1"/>
  <c r="H26" i="1"/>
  <c r="D27" i="1"/>
  <c r="E41" i="1"/>
  <c r="U12" i="1"/>
  <c r="S12" i="1"/>
  <c r="T27" i="1"/>
  <c r="O26" i="1"/>
  <c r="Q12" i="2"/>
  <c r="D28" i="2"/>
  <c r="T29" i="2"/>
  <c r="U28" i="2"/>
  <c r="I63" i="2"/>
  <c r="I64" i="2"/>
  <c r="U13" i="4"/>
  <c r="Q27" i="4"/>
  <c r="C41" i="4"/>
  <c r="E12" i="4"/>
  <c r="U23" i="4"/>
  <c r="D26" i="4"/>
  <c r="H13" i="1"/>
  <c r="J13" i="1"/>
  <c r="F56" i="1"/>
  <c r="Q27" i="1"/>
  <c r="Q40" i="1"/>
  <c r="U26" i="1"/>
  <c r="E28" i="2"/>
  <c r="H28" i="2"/>
  <c r="J28" i="2"/>
  <c r="S28" i="2"/>
  <c r="E46" i="2"/>
  <c r="E47" i="2"/>
  <c r="I46" i="2"/>
  <c r="I47" i="2" s="1"/>
  <c r="E63" i="2"/>
  <c r="E64" i="2"/>
  <c r="I62" i="2"/>
  <c r="T26" i="4"/>
  <c r="G27" i="4"/>
  <c r="H40" i="4"/>
  <c r="V44" i="2"/>
  <c r="O9" i="1"/>
  <c r="V13" i="4"/>
  <c r="O26" i="4"/>
  <c r="G62" i="2"/>
  <c r="G23" i="4"/>
  <c r="I13" i="1"/>
  <c r="G26" i="1"/>
  <c r="H27" i="1"/>
  <c r="D41" i="1"/>
  <c r="E55" i="1"/>
  <c r="C55" i="1"/>
  <c r="J56" i="1"/>
  <c r="R12" i="1"/>
  <c r="S27" i="1"/>
  <c r="U14" i="2"/>
  <c r="U15" i="2"/>
  <c r="C25" i="2"/>
  <c r="D30" i="2"/>
  <c r="D31" i="2" s="1"/>
  <c r="I61" i="2"/>
  <c r="F13" i="4"/>
  <c r="R13" i="4"/>
  <c r="E26" i="4"/>
  <c r="S12" i="4"/>
  <c r="G13" i="4"/>
  <c r="V26" i="4"/>
  <c r="I27" i="4"/>
  <c r="G40" i="4"/>
  <c r="J55" i="4"/>
  <c r="J56" i="4"/>
  <c r="Q13" i="4"/>
  <c r="Q26" i="4"/>
  <c r="S40" i="4"/>
  <c r="E55" i="4"/>
  <c r="H13" i="4"/>
  <c r="G26" i="4"/>
  <c r="C27" i="4"/>
  <c r="U27" i="4"/>
  <c r="R37" i="1"/>
  <c r="C47" i="2"/>
  <c r="D47" i="2"/>
  <c r="F26" i="9" l="1"/>
  <c r="J28" i="9"/>
  <c r="C50" i="9"/>
  <c r="D49" i="9"/>
  <c r="D52" i="1"/>
  <c r="J26" i="9"/>
  <c r="J9" i="2"/>
  <c r="V29" i="2"/>
  <c r="P9" i="4"/>
  <c r="D41" i="4"/>
  <c r="I41" i="4"/>
  <c r="U9" i="1"/>
  <c r="F28" i="9"/>
  <c r="F9" i="4"/>
  <c r="J9" i="4"/>
  <c r="G48" i="9"/>
  <c r="T23" i="4"/>
  <c r="S25" i="2"/>
  <c r="S23" i="4"/>
  <c r="D26" i="9"/>
  <c r="D9" i="2"/>
  <c r="D28" i="9"/>
  <c r="D9" i="4"/>
  <c r="P12" i="4"/>
  <c r="E27" i="4"/>
  <c r="G9" i="2"/>
  <c r="R23" i="4"/>
  <c r="I55" i="1"/>
  <c r="V12" i="1"/>
  <c r="E26" i="9"/>
  <c r="E9" i="2"/>
  <c r="E9" i="4"/>
  <c r="E28" i="9"/>
  <c r="J49" i="9"/>
  <c r="J40" i="1"/>
  <c r="C52" i="4"/>
  <c r="T25" i="2"/>
  <c r="H9" i="2"/>
  <c r="F64" i="2"/>
  <c r="J64" i="2"/>
  <c r="O40" i="4"/>
  <c r="P9" i="1"/>
  <c r="T12" i="1"/>
  <c r="V30" i="2"/>
  <c r="V31" i="2" s="1"/>
  <c r="P40" i="4"/>
  <c r="V40" i="1"/>
  <c r="T9" i="2"/>
  <c r="J27" i="9"/>
  <c r="V15" i="2"/>
  <c r="E52" i="4"/>
  <c r="Q40" i="4"/>
  <c r="I25" i="2"/>
  <c r="G25" i="2"/>
  <c r="F23" i="4"/>
  <c r="O25" i="2"/>
  <c r="Q25" i="2"/>
  <c r="S23" i="1"/>
  <c r="S15" i="2"/>
  <c r="G58" i="2"/>
  <c r="P25" i="2"/>
  <c r="I12" i="1"/>
  <c r="C26" i="1"/>
  <c r="E26" i="1"/>
  <c r="I26" i="1"/>
  <c r="V13" i="1"/>
  <c r="G31" i="2"/>
  <c r="G56" i="4"/>
  <c r="F49" i="9"/>
  <c r="F52" i="1"/>
  <c r="H6" i="9"/>
  <c r="E7" i="9"/>
  <c r="I27" i="1"/>
  <c r="F41" i="1"/>
  <c r="F46" i="2"/>
  <c r="F47" i="2" s="1"/>
  <c r="G63" i="2"/>
  <c r="G64" i="2" s="1"/>
  <c r="G61" i="2"/>
  <c r="U40" i="4"/>
  <c r="I50" i="9"/>
  <c r="G6" i="9"/>
  <c r="D7" i="9"/>
  <c r="H48" i="9"/>
  <c r="V27" i="4"/>
  <c r="I27" i="9"/>
  <c r="I9" i="1"/>
  <c r="C49" i="9"/>
  <c r="V37" i="1"/>
  <c r="H5" i="9"/>
  <c r="H13" i="2"/>
  <c r="G28" i="9"/>
  <c r="G9" i="4"/>
  <c r="F50" i="9"/>
  <c r="H27" i="9"/>
  <c r="G26" i="9"/>
  <c r="T28" i="2"/>
  <c r="I48" i="9"/>
  <c r="H28" i="9"/>
  <c r="J50" i="9"/>
  <c r="I49" i="9"/>
  <c r="G5" i="9"/>
  <c r="G11" i="9" s="1"/>
  <c r="F27" i="1"/>
  <c r="R9" i="2"/>
  <c r="V26" i="1"/>
  <c r="H41" i="2"/>
  <c r="V12" i="4"/>
  <c r="H49" i="9"/>
  <c r="F17" i="9"/>
  <c r="R41" i="2"/>
  <c r="E13" i="1"/>
  <c r="F48" i="9"/>
  <c r="C28" i="9"/>
  <c r="C41" i="9" s="1"/>
  <c r="G27" i="9"/>
  <c r="U37" i="1"/>
  <c r="O37" i="1"/>
  <c r="P37" i="1"/>
  <c r="C40" i="9"/>
  <c r="F30" i="2"/>
  <c r="H14" i="2"/>
  <c r="H12" i="4"/>
  <c r="G12" i="4"/>
  <c r="P23" i="1"/>
  <c r="O13" i="1"/>
  <c r="I23" i="1"/>
  <c r="J12" i="1"/>
  <c r="J26" i="1"/>
  <c r="J55" i="1"/>
  <c r="H26" i="9"/>
  <c r="R12" i="2"/>
  <c r="G29" i="2"/>
  <c r="P30" i="2"/>
  <c r="P31" i="2" s="1"/>
  <c r="J48" i="9"/>
  <c r="I28" i="9"/>
  <c r="Q12" i="4"/>
  <c r="T27" i="4"/>
  <c r="E41" i="4"/>
  <c r="F27" i="9"/>
  <c r="G49" i="9"/>
  <c r="G52" i="1"/>
  <c r="D5" i="9"/>
  <c r="D11" i="9" s="1"/>
  <c r="H12" i="2"/>
  <c r="I58" i="2"/>
  <c r="F55" i="1"/>
  <c r="C48" i="9"/>
  <c r="C60" i="9" s="1"/>
  <c r="E34" i="9"/>
  <c r="E40" i="9"/>
  <c r="S13" i="2"/>
  <c r="F44" i="2"/>
  <c r="H62" i="2"/>
  <c r="I26" i="9"/>
  <c r="D48" i="9"/>
  <c r="G50" i="9"/>
  <c r="G55" i="4"/>
  <c r="H58" i="2"/>
  <c r="F14" i="2"/>
  <c r="H52" i="4"/>
  <c r="E52" i="1"/>
  <c r="Q9" i="4"/>
  <c r="J44" i="2"/>
  <c r="H9" i="1"/>
  <c r="E48" i="9"/>
  <c r="H50" i="9"/>
  <c r="V41" i="2"/>
  <c r="J25" i="2"/>
  <c r="F52" i="4"/>
  <c r="Q23" i="1"/>
  <c r="J12" i="4"/>
  <c r="H9" i="4"/>
  <c r="G41" i="2"/>
  <c r="T13" i="4"/>
  <c r="R23" i="1"/>
  <c r="F58" i="2"/>
  <c r="D12" i="4"/>
  <c r="E49" i="9"/>
  <c r="I6" i="9"/>
  <c r="F7" i="9"/>
  <c r="F37" i="4"/>
  <c r="C17" i="9"/>
  <c r="C6" i="9"/>
  <c r="E18" i="9" s="1"/>
  <c r="H55" i="4"/>
  <c r="C7" i="9"/>
  <c r="P41" i="2"/>
  <c r="E40" i="4"/>
  <c r="S37" i="1"/>
  <c r="J5" i="9"/>
  <c r="J7" i="9"/>
  <c r="C26" i="9"/>
  <c r="H7" i="9"/>
  <c r="I5" i="9"/>
  <c r="J6" i="9"/>
  <c r="S41" i="2"/>
  <c r="I7" i="9"/>
  <c r="G7" i="9"/>
  <c r="U41" i="2"/>
  <c r="D50" i="9"/>
  <c r="F6" i="9"/>
  <c r="D27" i="9"/>
  <c r="D6" i="9"/>
  <c r="E5" i="9"/>
  <c r="H55" i="9" l="1"/>
  <c r="D61" i="9"/>
  <c r="D60" i="9"/>
  <c r="I55" i="9"/>
  <c r="F61" i="9"/>
  <c r="F60" i="9"/>
  <c r="I61" i="9"/>
  <c r="C61" i="9"/>
  <c r="D19" i="9"/>
  <c r="D13" i="9"/>
  <c r="G40" i="9"/>
  <c r="G34" i="9"/>
  <c r="G39" i="9"/>
  <c r="G33" i="9"/>
  <c r="D33" i="9"/>
  <c r="D39" i="9"/>
  <c r="H47" i="2"/>
  <c r="C19" i="9"/>
  <c r="D12" i="9"/>
  <c r="D18" i="9"/>
  <c r="H18" i="9"/>
  <c r="H12" i="9"/>
  <c r="F41" i="9"/>
  <c r="E19" i="9"/>
  <c r="E13" i="9"/>
  <c r="C62" i="9"/>
  <c r="G55" i="9"/>
  <c r="G61" i="9"/>
  <c r="D34" i="9"/>
  <c r="D40" i="9"/>
  <c r="J62" i="9"/>
  <c r="J56" i="9"/>
  <c r="I54" i="9"/>
  <c r="I60" i="9"/>
  <c r="G18" i="9"/>
  <c r="G12" i="9"/>
  <c r="E41" i="9"/>
  <c r="E35" i="9"/>
  <c r="J55" i="9"/>
  <c r="J61" i="9"/>
  <c r="J18" i="9"/>
  <c r="J12" i="9"/>
  <c r="E17" i="9"/>
  <c r="E11" i="9"/>
  <c r="H62" i="9"/>
  <c r="H56" i="9"/>
  <c r="J15" i="2"/>
  <c r="F15" i="2"/>
  <c r="D54" i="9"/>
  <c r="E12" i="9"/>
  <c r="C39" i="9"/>
  <c r="E61" i="9"/>
  <c r="E55" i="9"/>
  <c r="F18" i="9"/>
  <c r="I39" i="9"/>
  <c r="I33" i="9"/>
  <c r="F40" i="9"/>
  <c r="H61" i="9"/>
  <c r="H17" i="9"/>
  <c r="H11" i="9"/>
  <c r="I40" i="9"/>
  <c r="I34" i="9"/>
  <c r="I62" i="9"/>
  <c r="I56" i="9"/>
  <c r="D41" i="9"/>
  <c r="D35" i="9"/>
  <c r="J33" i="9"/>
  <c r="J39" i="9"/>
  <c r="J35" i="9"/>
  <c r="J41" i="9"/>
  <c r="G47" i="2"/>
  <c r="D17" i="9"/>
  <c r="G41" i="9"/>
  <c r="G35" i="9"/>
  <c r="G17" i="9"/>
  <c r="E62" i="9"/>
  <c r="H15" i="2"/>
  <c r="F62" i="9"/>
  <c r="G19" i="9"/>
  <c r="G13" i="9"/>
  <c r="H40" i="9"/>
  <c r="H34" i="9"/>
  <c r="I17" i="9"/>
  <c r="I11" i="9"/>
  <c r="I13" i="9"/>
  <c r="I19" i="9"/>
  <c r="J13" i="9"/>
  <c r="J19" i="9"/>
  <c r="I18" i="9"/>
  <c r="I12" i="9"/>
  <c r="E56" i="9"/>
  <c r="D62" i="9"/>
  <c r="D56" i="9"/>
  <c r="H13" i="9"/>
  <c r="H19" i="9"/>
  <c r="E54" i="9"/>
  <c r="E60" i="9"/>
  <c r="H31" i="2"/>
  <c r="F31" i="2"/>
  <c r="D55" i="9"/>
  <c r="G15" i="2"/>
  <c r="C18" i="9"/>
  <c r="J60" i="9"/>
  <c r="J54" i="9"/>
  <c r="G62" i="9"/>
  <c r="G56" i="9"/>
  <c r="I35" i="9"/>
  <c r="I41" i="9"/>
  <c r="J40" i="9"/>
  <c r="J34" i="9"/>
  <c r="G60" i="9"/>
  <c r="G54" i="9"/>
  <c r="J31" i="2"/>
  <c r="F19" i="9"/>
  <c r="J11" i="9"/>
  <c r="J17" i="9"/>
  <c r="H39" i="9"/>
  <c r="H33" i="9"/>
  <c r="H35" i="9"/>
  <c r="H41" i="9"/>
  <c r="H60" i="9"/>
  <c r="H54" i="9"/>
  <c r="E39" i="9"/>
  <c r="E33" i="9"/>
  <c r="F39" i="9"/>
  <c r="J47" i="2"/>
</calcChain>
</file>

<file path=xl/sharedStrings.xml><?xml version="1.0" encoding="utf-8"?>
<sst xmlns="http://schemas.openxmlformats.org/spreadsheetml/2006/main" count="640" uniqueCount="75">
  <si>
    <t>pSFKs</t>
  </si>
  <si>
    <t>RhoGDI</t>
  </si>
  <si>
    <t>Normalized to RhoGDI</t>
  </si>
  <si>
    <t>10'</t>
  </si>
  <si>
    <t>Uns</t>
  </si>
  <si>
    <t>pSyk</t>
  </si>
  <si>
    <t>Kp 10</t>
  </si>
  <si>
    <t>Kp 15</t>
  </si>
  <si>
    <t>WT - IgG</t>
  </si>
  <si>
    <t>KO - IgG</t>
  </si>
  <si>
    <t>BALB/c</t>
  </si>
  <si>
    <t>SKAP2KO</t>
  </si>
  <si>
    <t>Total SFKs</t>
  </si>
  <si>
    <t>phospho/total</t>
  </si>
  <si>
    <t>SFKs/RhoGDI</t>
  </si>
  <si>
    <t>pERK</t>
  </si>
  <si>
    <t>ERK/RhoGDI</t>
  </si>
  <si>
    <t>Syk/RhoGDI</t>
  </si>
  <si>
    <t>pVav</t>
  </si>
  <si>
    <t>Total</t>
  </si>
  <si>
    <t>pAkt</t>
  </si>
  <si>
    <t>Akt/RhoGDI</t>
  </si>
  <si>
    <t>p-p38</t>
  </si>
  <si>
    <t>pPyk2</t>
  </si>
  <si>
    <t>phospho/RhoGDI</t>
  </si>
  <si>
    <t>total/RhoGDI</t>
  </si>
  <si>
    <t>pSFK (fold change to uns)</t>
  </si>
  <si>
    <t>total (fold change to uns)</t>
  </si>
  <si>
    <t>phospho (fold change to uns)</t>
  </si>
  <si>
    <t>fold change to uns</t>
  </si>
  <si>
    <t>phospho/total (fold change)</t>
  </si>
  <si>
    <t>Vav/RhoGDI</t>
  </si>
  <si>
    <t xml:space="preserve">pVav </t>
  </si>
  <si>
    <t>total Vav</t>
  </si>
  <si>
    <t>p38/rhogdi</t>
  </si>
  <si>
    <t>Pyk2/RhoGDI</t>
  </si>
  <si>
    <t>p38/RhoGDI</t>
  </si>
  <si>
    <t>Experiment 3</t>
  </si>
  <si>
    <t>Experiment 1</t>
  </si>
  <si>
    <t>Experiment 2</t>
  </si>
  <si>
    <t>Table 1</t>
  </si>
  <si>
    <t>WT</t>
  </si>
  <si>
    <t>KO</t>
  </si>
  <si>
    <t>1.00 (0.37)</t>
  </si>
  <si>
    <t>1.00 (0.57)</t>
  </si>
  <si>
    <t>1.00 (0.68)</t>
  </si>
  <si>
    <t>1.00 (0.48)</t>
  </si>
  <si>
    <t>IC 10'</t>
  </si>
  <si>
    <r>
      <t>Normalized phospho-SFK intensity</t>
    </r>
    <r>
      <rPr>
        <vertAlign val="superscript"/>
        <sz val="18"/>
        <color theme="1"/>
        <rFont val="Arial"/>
        <family val="2"/>
      </rPr>
      <t>a</t>
    </r>
  </si>
  <si>
    <r>
      <rPr>
        <b/>
        <i/>
        <sz val="18"/>
        <color theme="1"/>
        <rFont val="Arial"/>
        <family val="2"/>
      </rPr>
      <t>Kp</t>
    </r>
    <r>
      <rPr>
        <b/>
        <sz val="18"/>
        <color theme="1"/>
        <rFont val="Arial"/>
        <family val="2"/>
      </rPr>
      <t xml:space="preserve"> 10'</t>
    </r>
  </si>
  <si>
    <r>
      <rPr>
        <b/>
        <i/>
        <sz val="18"/>
        <color theme="1"/>
        <rFont val="Arial"/>
        <family val="2"/>
      </rPr>
      <t>Kp</t>
    </r>
    <r>
      <rPr>
        <b/>
        <sz val="18"/>
        <color theme="1"/>
        <rFont val="Arial"/>
        <family val="2"/>
      </rPr>
      <t xml:space="preserve"> 15'</t>
    </r>
  </si>
  <si>
    <r>
      <t>Fold change phospho-SFKs to uns within each group</t>
    </r>
    <r>
      <rPr>
        <vertAlign val="superscript"/>
        <sz val="18"/>
        <color theme="1"/>
        <rFont val="Arial"/>
        <family val="2"/>
      </rPr>
      <t>b</t>
    </r>
  </si>
  <si>
    <r>
      <t>Uns</t>
    </r>
    <r>
      <rPr>
        <b/>
        <vertAlign val="superscript"/>
        <sz val="18"/>
        <color theme="1"/>
        <rFont val="Arial"/>
        <family val="2"/>
      </rPr>
      <t>c</t>
    </r>
  </si>
  <si>
    <r>
      <t>Fold change phospho-SFKs to WT Uns</t>
    </r>
    <r>
      <rPr>
        <vertAlign val="superscript"/>
        <sz val="18"/>
        <color theme="1"/>
        <rFont val="Arial"/>
        <family val="2"/>
      </rPr>
      <t>d</t>
    </r>
  </si>
  <si>
    <r>
      <t>Normalized phospho-Syk intensity</t>
    </r>
    <r>
      <rPr>
        <vertAlign val="superscript"/>
        <sz val="18"/>
        <color theme="1"/>
        <rFont val="Arial"/>
        <family val="2"/>
      </rPr>
      <t>b</t>
    </r>
  </si>
  <si>
    <r>
      <t>Fold change of phospho-Syk to uns within each group</t>
    </r>
    <r>
      <rPr>
        <vertAlign val="superscript"/>
        <sz val="18"/>
        <color theme="1"/>
        <rFont val="Arial"/>
        <family val="2"/>
      </rPr>
      <t>b</t>
    </r>
  </si>
  <si>
    <r>
      <t>Fold change of phospho-Syk to WT Uns</t>
    </r>
    <r>
      <rPr>
        <vertAlign val="superscript"/>
        <sz val="18"/>
        <color theme="1"/>
        <rFont val="Arial"/>
        <family val="2"/>
      </rPr>
      <t>d</t>
    </r>
  </si>
  <si>
    <r>
      <t>Normalized phospho-Pyk2 intensity</t>
    </r>
    <r>
      <rPr>
        <vertAlign val="superscript"/>
        <sz val="18"/>
        <color theme="1"/>
        <rFont val="Arial"/>
        <family val="2"/>
      </rPr>
      <t>a</t>
    </r>
  </si>
  <si>
    <r>
      <t>Fold change of phospho-Pyk2 to uns within each group</t>
    </r>
    <r>
      <rPr>
        <vertAlign val="superscript"/>
        <sz val="18"/>
        <color theme="1"/>
        <rFont val="Arial"/>
        <family val="2"/>
      </rPr>
      <t>b</t>
    </r>
  </si>
  <si>
    <r>
      <t>Fold change of phospho-Pyk2 to WT Uns</t>
    </r>
    <r>
      <rPr>
        <vertAlign val="superscript"/>
        <sz val="18"/>
        <color theme="1"/>
        <rFont val="Arial"/>
        <family val="2"/>
      </rPr>
      <t>d</t>
    </r>
  </si>
  <si>
    <t>1.00 (1.06)</t>
  </si>
  <si>
    <t>1.00 (1.45)</t>
  </si>
  <si>
    <t>1.00 (1.63)</t>
  </si>
  <si>
    <t>1.00 (1.60)</t>
  </si>
  <si>
    <t>1.00 (1.57)</t>
  </si>
  <si>
    <t>1.00 (0.85)</t>
  </si>
  <si>
    <r>
      <t xml:space="preserve">WT and </t>
    </r>
    <r>
      <rPr>
        <i/>
        <sz val="18"/>
        <color theme="1"/>
        <rFont val="Arial"/>
        <family val="2"/>
      </rPr>
      <t>SKAP-2-/-</t>
    </r>
    <r>
      <rPr>
        <sz val="18"/>
        <color theme="1"/>
        <rFont val="Arial"/>
        <family val="2"/>
      </rPr>
      <t xml:space="preserve"> (KO) DIV neutrophils were infected with wild-type Kp, or stimulated with IgG IC (as positive control) for 10 minutes at 37ºC. Lysates were prepared and analyzed by western blot for phospho-SFKs, and RhoGDI (loading control). Quantification of protein level was assessed using Licor.
a Normalized phospho-SFKs = ratio of the intensity of phosphorylated bands to RhoGDI loading control.
b Fold change was calculated by diving the normalized values of stimulated samples by the normalized value of unstimulated (uns) sample within respective group of each experiment. 
c Fold change in parenthesis was calculated by diving the normalized values of unstimulated samples of each experiment by the average normalized value of unstimulated (uns) sample from all three experiments. 
d Fold change was calculated by diving the normalized values of stimulated samples by the normalized value of WT unstimulated (uns) sample of each experiment. </t>
    </r>
  </si>
  <si>
    <r>
      <t xml:space="preserve">WT and </t>
    </r>
    <r>
      <rPr>
        <i/>
        <sz val="18"/>
        <color theme="1"/>
        <rFont val="Arial"/>
        <family val="2"/>
      </rPr>
      <t>SKAP-2-/-</t>
    </r>
    <r>
      <rPr>
        <sz val="18"/>
        <color theme="1"/>
        <rFont val="Arial"/>
        <family val="2"/>
      </rPr>
      <t xml:space="preserve"> (KO) DIV neutrophils were infected with wild-type Kp, or stimulated with IgG IC (as positive control) for 10 minutes at 37ºC. Lysates were prepared and analyzed by western blot for phospho-Syk Y352 and RhoGDI (loading control). Blots were then stripped and re-probed for the respective total protein. Quantification of protein level was assessed using Licor.
a Normalized phospho-Syk = ratio of the intensity of phosphorylated bands to total protein to RhoGDI loading control.
b Fold change was calculated by diving the normalized values of stimulated samples by the normalized value of unstimulated (uns) sample within respective group of each experiment. 
c Fold change in parenthesis was calculated by diving the normalized values of unstimulated samples of each experiment by the average normalized value of unstimulated (uns) sample from all three experiments. 
d Fold change was calculated by diving the normalized values of stimulated samples by the normalized value of WT unstimulated (uns) sample of each experiment. </t>
    </r>
  </si>
  <si>
    <r>
      <t xml:space="preserve">WT and </t>
    </r>
    <r>
      <rPr>
        <i/>
        <sz val="18"/>
        <color theme="1"/>
        <rFont val="Arial"/>
        <family val="2"/>
      </rPr>
      <t>SKAP-2-/-</t>
    </r>
    <r>
      <rPr>
        <sz val="18"/>
        <color theme="1"/>
        <rFont val="Arial"/>
        <family val="2"/>
      </rPr>
      <t xml:space="preserve"> (KO) DIV neutrophils were infected with wild-type Kp, or stimulated with IgG IC (as positive control) for 10 minutes at 37ºC. Lysates were prepared and analyzed by western blot for phospho-Pyk2 and RhoGDI (loading control). Blots were then stripped and re-probed for the respective total protein. Quantification of protein level was assessed using Licor.
a Normalized phospho-Pyk2 = ratio of the intensity of phosphorylated bands to total protein to RhoGDI loading control.
b Fold change was calculated by diving the normalized values of stimulated samples by the normalized value of unstimulated (uns) sample within respective group of each experiment. 
c Fold change in parenthesis was calculated by diving the normalized values of unstimulated samples of each experiment by the average normalized value of unstimulated (uns) sample from all three experiments. 
d Fold change was calculated by diving the normalized values of stimulated samples by the normalized value of WT unstimulated (uns) sample of each experiment. </t>
    </r>
  </si>
  <si>
    <t>1.00 (1.80)</t>
  </si>
  <si>
    <t>1.00 (0.63)</t>
  </si>
  <si>
    <t>1.00 (1.25)</t>
  </si>
  <si>
    <t>1.00 (1.47)</t>
  </si>
  <si>
    <t>1.00 (0.30)</t>
  </si>
  <si>
    <t>1.00 (2.34)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</si>
</sst>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"/>
    <numFmt numFmtId="167" formatCode="0.000000"/>
  </numFmts>
  <fonts count="12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Arial"/>
      <family val="2"/>
    </font>
    <font>
      <vertAlign val="superscript"/>
      <sz val="18"/>
      <color theme="1"/>
      <name val="Arial"/>
      <family val="2"/>
    </font>
    <font>
      <b/>
      <sz val="18"/>
      <color theme="1"/>
      <name val="Arial"/>
      <family val="2"/>
    </font>
    <font>
      <b/>
      <i/>
      <sz val="18"/>
      <color theme="1"/>
      <name val="Arial"/>
      <family val="2"/>
    </font>
    <font>
      <b/>
      <vertAlign val="superscript"/>
      <sz val="18"/>
      <color theme="1"/>
      <name val="Arial"/>
      <family val="2"/>
    </font>
    <font>
      <i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06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0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64"/>
  <sheetViews>
    <sheetView workbookViewId="0">
      <selection activeCell="F28" sqref="F28"/>
    </sheetView>
  </sheetViews>
  <sheetFormatPr baseColWidth="10" defaultRowHeight="16"/>
  <cols>
    <col min="1" max="1" width="10.83203125" customWidth="1"/>
    <col min="2" max="2" width="25.33203125" customWidth="1"/>
    <col min="14" max="14" width="17.33203125" customWidth="1"/>
  </cols>
  <sheetData>
    <row r="2" spans="1:22">
      <c r="C2" s="28" t="s">
        <v>10</v>
      </c>
      <c r="D2" s="28"/>
      <c r="E2" s="28"/>
      <c r="F2" s="28" t="s">
        <v>11</v>
      </c>
      <c r="G2" s="28"/>
      <c r="H2" s="28"/>
      <c r="I2" s="28" t="s">
        <v>3</v>
      </c>
      <c r="J2" s="28"/>
      <c r="O2" s="28" t="s">
        <v>10</v>
      </c>
      <c r="P2" s="28"/>
      <c r="Q2" s="28"/>
      <c r="R2" s="28" t="s">
        <v>11</v>
      </c>
      <c r="S2" s="28"/>
      <c r="T2" s="28"/>
      <c r="U2" s="28" t="s">
        <v>3</v>
      </c>
      <c r="V2" s="28"/>
    </row>
    <row r="3" spans="1:22">
      <c r="B3" s="1"/>
      <c r="C3" s="1" t="s">
        <v>4</v>
      </c>
      <c r="D3" s="1" t="s">
        <v>6</v>
      </c>
      <c r="E3" s="1" t="s">
        <v>7</v>
      </c>
      <c r="F3" s="1" t="s">
        <v>4</v>
      </c>
      <c r="G3" s="1" t="s">
        <v>6</v>
      </c>
      <c r="H3" s="1" t="s">
        <v>7</v>
      </c>
      <c r="I3" s="1" t="s">
        <v>8</v>
      </c>
      <c r="J3" s="1" t="s">
        <v>9</v>
      </c>
      <c r="N3" s="1"/>
      <c r="O3" s="1" t="s">
        <v>4</v>
      </c>
      <c r="P3" s="1" t="s">
        <v>6</v>
      </c>
      <c r="Q3" s="1" t="s">
        <v>7</v>
      </c>
      <c r="R3" s="1" t="s">
        <v>4</v>
      </c>
      <c r="S3" s="1" t="s">
        <v>6</v>
      </c>
      <c r="T3" s="1" t="s">
        <v>7</v>
      </c>
      <c r="U3" s="1" t="s">
        <v>8</v>
      </c>
      <c r="V3" s="1" t="s">
        <v>9</v>
      </c>
    </row>
    <row r="4" spans="1:22">
      <c r="B4" s="1" t="s">
        <v>5</v>
      </c>
      <c r="C4" s="1">
        <v>356</v>
      </c>
      <c r="D4" s="1">
        <v>877</v>
      </c>
      <c r="E4" s="1">
        <v>1000</v>
      </c>
      <c r="F4" s="1">
        <v>363</v>
      </c>
      <c r="G4" s="1">
        <v>396</v>
      </c>
      <c r="H4" s="1">
        <v>513</v>
      </c>
      <c r="I4" s="1">
        <v>2260</v>
      </c>
      <c r="J4" s="1">
        <v>1670</v>
      </c>
      <c r="N4" s="1" t="s">
        <v>18</v>
      </c>
      <c r="O4" s="1">
        <v>121</v>
      </c>
      <c r="P4" s="1">
        <v>151</v>
      </c>
      <c r="Q4" s="1">
        <v>326</v>
      </c>
      <c r="R4" s="1">
        <v>98.4</v>
      </c>
      <c r="S4" s="1">
        <v>139</v>
      </c>
      <c r="T4" s="1">
        <v>181</v>
      </c>
      <c r="U4" s="1">
        <v>747</v>
      </c>
      <c r="V4" s="1">
        <v>256</v>
      </c>
    </row>
    <row r="5" spans="1:22">
      <c r="B5" s="1" t="s">
        <v>19</v>
      </c>
      <c r="C5" s="1">
        <v>7530</v>
      </c>
      <c r="D5" s="1">
        <v>6830</v>
      </c>
      <c r="E5" s="1">
        <v>10900</v>
      </c>
      <c r="F5" s="1">
        <v>9940</v>
      </c>
      <c r="G5" s="1">
        <v>5500</v>
      </c>
      <c r="H5" s="1">
        <v>8900</v>
      </c>
      <c r="I5" s="1">
        <v>8570</v>
      </c>
      <c r="J5" s="1">
        <v>6850</v>
      </c>
      <c r="N5" s="1" t="s">
        <v>19</v>
      </c>
      <c r="O5" s="1">
        <v>2590</v>
      </c>
      <c r="P5" s="1">
        <v>2580</v>
      </c>
      <c r="Q5" s="1">
        <v>2780</v>
      </c>
      <c r="R5" s="1">
        <v>2750</v>
      </c>
      <c r="S5" s="1">
        <v>2460</v>
      </c>
      <c r="T5" s="1">
        <v>3240</v>
      </c>
      <c r="U5" s="1">
        <v>2440</v>
      </c>
      <c r="V5" s="1">
        <v>2000</v>
      </c>
    </row>
    <row r="6" spans="1:22" ht="34">
      <c r="A6" s="5" t="s">
        <v>2</v>
      </c>
      <c r="B6" s="1" t="s">
        <v>1</v>
      </c>
      <c r="C6" s="1">
        <v>865</v>
      </c>
      <c r="D6" s="1">
        <v>798</v>
      </c>
      <c r="E6" s="1">
        <v>920</v>
      </c>
      <c r="F6" s="1">
        <v>809</v>
      </c>
      <c r="G6" s="1">
        <v>769</v>
      </c>
      <c r="H6" s="1">
        <v>862</v>
      </c>
      <c r="I6" s="1">
        <v>872</v>
      </c>
      <c r="J6" s="1">
        <v>845</v>
      </c>
      <c r="M6" s="5" t="s">
        <v>2</v>
      </c>
      <c r="N6" s="1" t="s">
        <v>1</v>
      </c>
      <c r="O6" s="1">
        <v>4730</v>
      </c>
      <c r="P6" s="1">
        <v>1590</v>
      </c>
      <c r="Q6" s="1">
        <v>1490</v>
      </c>
      <c r="R6" s="1">
        <v>1330</v>
      </c>
      <c r="S6" s="1">
        <v>1170</v>
      </c>
      <c r="T6" s="1">
        <v>1380</v>
      </c>
      <c r="U6" s="1">
        <v>1960</v>
      </c>
      <c r="V6" s="1">
        <v>2570</v>
      </c>
    </row>
    <row r="7" spans="1:22">
      <c r="B7" s="1" t="s">
        <v>13</v>
      </c>
      <c r="C7" s="2">
        <f>C4/C5</f>
        <v>4.7277556440903055E-2</v>
      </c>
      <c r="D7" s="2">
        <f t="shared" ref="D7:J7" si="0">D4/D5</f>
        <v>0.12840409956076135</v>
      </c>
      <c r="E7" s="2">
        <f t="shared" si="0"/>
        <v>9.1743119266055051E-2</v>
      </c>
      <c r="F7" s="2">
        <f t="shared" si="0"/>
        <v>3.6519114688128775E-2</v>
      </c>
      <c r="G7" s="2">
        <f t="shared" si="0"/>
        <v>7.1999999999999995E-2</v>
      </c>
      <c r="H7" s="2">
        <f t="shared" si="0"/>
        <v>5.7640449438202249E-2</v>
      </c>
      <c r="I7" s="2">
        <f t="shared" si="0"/>
        <v>0.26371061843640609</v>
      </c>
      <c r="J7" s="2">
        <f t="shared" si="0"/>
        <v>0.24379562043795622</v>
      </c>
      <c r="N7" s="1" t="s">
        <v>13</v>
      </c>
      <c r="O7" s="2">
        <f>O4/O5</f>
        <v>4.6718146718146718E-2</v>
      </c>
      <c r="P7" s="2">
        <f t="shared" ref="P7:V7" si="1">P4/P5</f>
        <v>5.8527131782945739E-2</v>
      </c>
      <c r="Q7" s="2">
        <f t="shared" si="1"/>
        <v>0.11726618705035971</v>
      </c>
      <c r="R7" s="2">
        <f t="shared" si="1"/>
        <v>3.5781818181818185E-2</v>
      </c>
      <c r="S7" s="2">
        <f t="shared" si="1"/>
        <v>5.6504065040650406E-2</v>
      </c>
      <c r="T7" s="2">
        <f t="shared" si="1"/>
        <v>5.5864197530864197E-2</v>
      </c>
      <c r="U7" s="2">
        <f t="shared" si="1"/>
        <v>0.30614754098360658</v>
      </c>
      <c r="V7" s="2">
        <f t="shared" si="1"/>
        <v>0.128</v>
      </c>
    </row>
    <row r="8" spans="1:22">
      <c r="B8" s="1" t="s">
        <v>17</v>
      </c>
      <c r="C8" s="17">
        <f>C7/C6</f>
        <v>5.4656134613760758E-5</v>
      </c>
      <c r="D8" s="17">
        <f>D7/D6</f>
        <v>1.609073929332849E-4</v>
      </c>
      <c r="E8" s="17">
        <f t="shared" ref="E8:J8" si="2">E7/E6</f>
        <v>9.9720781810929405E-5</v>
      </c>
      <c r="F8" s="17">
        <f t="shared" si="2"/>
        <v>4.5141056474819254E-5</v>
      </c>
      <c r="G8" s="17">
        <f t="shared" si="2"/>
        <v>9.3628088426527946E-5</v>
      </c>
      <c r="H8" s="17">
        <f t="shared" si="2"/>
        <v>6.6868270809979406E-5</v>
      </c>
      <c r="I8" s="17">
        <f t="shared" si="2"/>
        <v>3.0242043398670423E-4</v>
      </c>
      <c r="J8" s="17">
        <f t="shared" si="2"/>
        <v>2.8851552714551033E-4</v>
      </c>
      <c r="N8" s="1" t="s">
        <v>31</v>
      </c>
      <c r="O8" s="16">
        <f>O7/O6</f>
        <v>9.8769866211726678E-6</v>
      </c>
      <c r="P8" s="16">
        <f t="shared" ref="P8:V8" si="3">P7/P6</f>
        <v>3.6809516844619965E-5</v>
      </c>
      <c r="Q8" s="16">
        <f t="shared" si="3"/>
        <v>7.8702138959972957E-5</v>
      </c>
      <c r="R8" s="16">
        <f t="shared" si="3"/>
        <v>2.6903622693096379E-5</v>
      </c>
      <c r="S8" s="16">
        <f t="shared" si="3"/>
        <v>4.8294072684316589E-5</v>
      </c>
      <c r="T8" s="16">
        <f t="shared" si="3"/>
        <v>4.0481302558597243E-5</v>
      </c>
      <c r="U8" s="16">
        <f t="shared" si="3"/>
        <v>1.5619772499163602E-4</v>
      </c>
      <c r="V8" s="16">
        <f t="shared" si="3"/>
        <v>4.9805447470817122E-5</v>
      </c>
    </row>
    <row r="9" spans="1:22" ht="17">
      <c r="B9" s="6" t="s">
        <v>29</v>
      </c>
      <c r="C9" s="3">
        <f>C8/$C$8</f>
        <v>1</v>
      </c>
      <c r="D9" s="3">
        <f t="shared" ref="D9:E9" si="4">D8/$C$8</f>
        <v>2.943995108149732</v>
      </c>
      <c r="E9" s="3">
        <f t="shared" si="4"/>
        <v>1.8245121524898824</v>
      </c>
      <c r="F9" s="3">
        <f>F8/$F$8</f>
        <v>1</v>
      </c>
      <c r="G9" s="3">
        <f t="shared" ref="G9:J9" si="5">G8/$F$8</f>
        <v>2.0741226665520314</v>
      </c>
      <c r="H9" s="3">
        <f t="shared" si="5"/>
        <v>1.4813182506545921</v>
      </c>
      <c r="I9" s="3">
        <f t="shared" ref="I9" si="6">I8/$C$8</f>
        <v>5.5331471228952207</v>
      </c>
      <c r="J9" s="3">
        <f t="shared" si="5"/>
        <v>6.3914216829739265</v>
      </c>
      <c r="N9" s="6" t="s">
        <v>29</v>
      </c>
      <c r="O9" s="3">
        <f>O8/$O$8</f>
        <v>1</v>
      </c>
      <c r="P9" s="3">
        <f t="shared" ref="P9:U9" si="7">P8/$O$8</f>
        <v>3.7267962645321142</v>
      </c>
      <c r="Q9" s="3">
        <f t="shared" si="7"/>
        <v>7.9682338327019888</v>
      </c>
      <c r="R9" s="3">
        <f>R8/$R$8</f>
        <v>1</v>
      </c>
      <c r="S9" s="3">
        <f t="shared" ref="S9:V9" si="8">S8/$R$8</f>
        <v>1.795076939460243</v>
      </c>
      <c r="T9" s="3">
        <f t="shared" si="8"/>
        <v>1.5046784970332256</v>
      </c>
      <c r="U9" s="3">
        <f t="shared" si="7"/>
        <v>15.814309665744094</v>
      </c>
      <c r="V9" s="3">
        <f t="shared" si="8"/>
        <v>1.8512543102084718</v>
      </c>
    </row>
    <row r="10" spans="1:22" s="10" customFormat="1" ht="17">
      <c r="B10" s="11" t="s">
        <v>24</v>
      </c>
      <c r="C10" s="12">
        <f>C4/C6</f>
        <v>0.41156069364161851</v>
      </c>
      <c r="D10" s="12">
        <f t="shared" ref="D10:J10" si="9">D4/D6</f>
        <v>1.0989974937343359</v>
      </c>
      <c r="E10" s="12">
        <f t="shared" si="9"/>
        <v>1.0869565217391304</v>
      </c>
      <c r="F10" s="12">
        <f t="shared" si="9"/>
        <v>0.44870210135970334</v>
      </c>
      <c r="G10" s="12">
        <f t="shared" si="9"/>
        <v>0.51495448634590379</v>
      </c>
      <c r="H10" s="12">
        <f t="shared" si="9"/>
        <v>0.59512761020881666</v>
      </c>
      <c r="I10" s="12">
        <f t="shared" si="9"/>
        <v>2.5917431192660549</v>
      </c>
      <c r="J10" s="12">
        <f t="shared" si="9"/>
        <v>1.9763313609467457</v>
      </c>
      <c r="N10" s="11" t="s">
        <v>24</v>
      </c>
      <c r="O10" s="12">
        <f>O4/O6</f>
        <v>2.5581395348837209E-2</v>
      </c>
      <c r="P10" s="12">
        <f t="shared" ref="P10:V10" si="10">P4/P6</f>
        <v>9.4968553459119504E-2</v>
      </c>
      <c r="Q10" s="12">
        <f t="shared" si="10"/>
        <v>0.21879194630872484</v>
      </c>
      <c r="R10" s="12">
        <f t="shared" si="10"/>
        <v>7.3984962406015042E-2</v>
      </c>
      <c r="S10" s="12">
        <f t="shared" si="10"/>
        <v>0.1188034188034188</v>
      </c>
      <c r="T10" s="12">
        <f t="shared" si="10"/>
        <v>0.13115942028985508</v>
      </c>
      <c r="U10" s="12">
        <f t="shared" si="10"/>
        <v>0.38112244897959185</v>
      </c>
      <c r="V10" s="12">
        <f t="shared" si="10"/>
        <v>9.9610894941634248E-2</v>
      </c>
    </row>
    <row r="11" spans="1:22" s="10" customFormat="1" ht="17">
      <c r="B11" s="11" t="s">
        <v>25</v>
      </c>
      <c r="C11" s="12">
        <f>C5/C6</f>
        <v>8.705202312138729</v>
      </c>
      <c r="D11" s="12">
        <f t="shared" ref="D11:J11" si="11">D5/D6</f>
        <v>8.5588972431077686</v>
      </c>
      <c r="E11" s="12">
        <f t="shared" si="11"/>
        <v>11.847826086956522</v>
      </c>
      <c r="F11" s="12">
        <f t="shared" si="11"/>
        <v>12.286773794808406</v>
      </c>
      <c r="G11" s="12">
        <f t="shared" si="11"/>
        <v>7.1521456436931077</v>
      </c>
      <c r="H11" s="12">
        <f t="shared" si="11"/>
        <v>10.324825986078887</v>
      </c>
      <c r="I11" s="12">
        <f t="shared" si="11"/>
        <v>9.8279816513761471</v>
      </c>
      <c r="J11" s="12">
        <f t="shared" si="11"/>
        <v>8.1065088757396442</v>
      </c>
      <c r="N11" s="11" t="s">
        <v>25</v>
      </c>
      <c r="O11" s="12">
        <f>O5/O6</f>
        <v>0.54756871035940802</v>
      </c>
      <c r="P11" s="12">
        <f t="shared" ref="P11:V11" si="12">P5/P6</f>
        <v>1.6226415094339623</v>
      </c>
      <c r="Q11" s="12">
        <f t="shared" si="12"/>
        <v>1.8657718120805369</v>
      </c>
      <c r="R11" s="12">
        <f t="shared" si="12"/>
        <v>2.0676691729323307</v>
      </c>
      <c r="S11" s="12">
        <f t="shared" si="12"/>
        <v>2.1025641025641026</v>
      </c>
      <c r="T11" s="12">
        <f t="shared" si="12"/>
        <v>2.347826086956522</v>
      </c>
      <c r="U11" s="12">
        <f t="shared" si="12"/>
        <v>1.2448979591836735</v>
      </c>
      <c r="V11" s="12">
        <f t="shared" si="12"/>
        <v>0.77821011673151752</v>
      </c>
    </row>
    <row r="12" spans="1:22" ht="17">
      <c r="B12" s="7" t="s">
        <v>28</v>
      </c>
      <c r="C12" s="3">
        <f>C10/$C$10</f>
        <v>1</v>
      </c>
      <c r="D12" s="3">
        <f t="shared" ref="D12:I12" si="13">D10/$C$10</f>
        <v>2.6703169440455068</v>
      </c>
      <c r="E12" s="3">
        <f t="shared" si="13"/>
        <v>2.6410600879335613</v>
      </c>
      <c r="F12" s="3">
        <f>F10/$F$10</f>
        <v>1</v>
      </c>
      <c r="G12" s="3">
        <f t="shared" ref="G12:H12" si="14">G10/$F$10</f>
        <v>1.1476533869251686</v>
      </c>
      <c r="H12" s="3">
        <f t="shared" si="14"/>
        <v>1.3263312304653792</v>
      </c>
      <c r="I12" s="3">
        <f t="shared" si="13"/>
        <v>6.2973533656324081</v>
      </c>
      <c r="J12" s="3">
        <f t="shared" ref="J12" si="15">J10/$F$10</f>
        <v>4.4045511597959148</v>
      </c>
      <c r="N12" s="7" t="s">
        <v>32</v>
      </c>
      <c r="O12" s="3">
        <f>O10/$O$10</f>
        <v>1</v>
      </c>
      <c r="P12" s="3">
        <f t="shared" ref="P12:U12" si="16">P10/$O$10</f>
        <v>3.7124070897655805</v>
      </c>
      <c r="Q12" s="3">
        <f t="shared" si="16"/>
        <v>8.5527760829774255</v>
      </c>
      <c r="R12" s="3">
        <f>R10/$R$10</f>
        <v>1</v>
      </c>
      <c r="S12" s="3">
        <f t="shared" ref="S12:T12" si="17">S10/$R$10</f>
        <v>1.6057779167535264</v>
      </c>
      <c r="T12" s="3">
        <f t="shared" si="17"/>
        <v>1.7727848474136916</v>
      </c>
      <c r="U12" s="3">
        <f t="shared" si="16"/>
        <v>14.898423005565864</v>
      </c>
      <c r="V12" s="3">
        <f t="shared" ref="V12" si="18">V10/$R$10</f>
        <v>1.3463667710607068</v>
      </c>
    </row>
    <row r="13" spans="1:22" ht="17">
      <c r="B13" s="7" t="s">
        <v>27</v>
      </c>
      <c r="C13" s="3">
        <f>C11/$C$11</f>
        <v>1</v>
      </c>
      <c r="D13" s="3">
        <f t="shared" ref="D13:I13" si="19">D11/$C$11</f>
        <v>0.98319337520427874</v>
      </c>
      <c r="E13" s="3">
        <f t="shared" si="19"/>
        <v>1.3610052543449389</v>
      </c>
      <c r="F13" s="3">
        <f>F11/C11</f>
        <v>1.4114288622190265</v>
      </c>
      <c r="G13" s="3">
        <f>G11/D11</f>
        <v>0.83563868574920941</v>
      </c>
      <c r="H13" s="3">
        <f>H11/E11</f>
        <v>0.87145320249473168</v>
      </c>
      <c r="I13" s="3">
        <f t="shared" si="19"/>
        <v>1.1289779719044311</v>
      </c>
      <c r="J13" s="3">
        <f t="shared" ref="J13" si="20">J11/$F$11</f>
        <v>0.65977521936351835</v>
      </c>
      <c r="N13" s="7" t="s">
        <v>33</v>
      </c>
      <c r="O13" s="3">
        <f>O11/$O$11</f>
        <v>1</v>
      </c>
      <c r="P13" s="3">
        <f t="shared" ref="P13:U13" si="21">P11/$O$11</f>
        <v>2.9633568878851899</v>
      </c>
      <c r="Q13" s="3">
        <f t="shared" si="21"/>
        <v>3.4073747765022935</v>
      </c>
      <c r="R13" s="3">
        <f>R11/$R$11</f>
        <v>1</v>
      </c>
      <c r="S13" s="3">
        <f t="shared" ref="S13:T13" si="22">S11/$R$11</f>
        <v>1.016876456876457</v>
      </c>
      <c r="T13" s="3">
        <f t="shared" si="22"/>
        <v>1.1354940711462453</v>
      </c>
      <c r="U13" s="3">
        <f t="shared" si="21"/>
        <v>2.2735009061539677</v>
      </c>
      <c r="V13" s="3">
        <f t="shared" ref="V13" si="23">V11/$R$11</f>
        <v>0.37637071100106123</v>
      </c>
    </row>
    <row r="14" spans="1:22" ht="17">
      <c r="B14" s="7" t="s">
        <v>13</v>
      </c>
      <c r="C14" s="13">
        <f>C10/C11</f>
        <v>4.7277556440903055E-2</v>
      </c>
      <c r="D14" s="13">
        <f t="shared" ref="D14:J14" si="24">D10/D11</f>
        <v>0.12840409956076138</v>
      </c>
      <c r="E14" s="13">
        <f t="shared" si="24"/>
        <v>9.1743119266055037E-2</v>
      </c>
      <c r="F14" s="13">
        <f t="shared" si="24"/>
        <v>3.6519114688128775E-2</v>
      </c>
      <c r="G14" s="13">
        <f t="shared" si="24"/>
        <v>7.2000000000000008E-2</v>
      </c>
      <c r="H14" s="13">
        <f t="shared" si="24"/>
        <v>5.7640449438202242E-2</v>
      </c>
      <c r="I14" s="13">
        <f t="shared" si="24"/>
        <v>0.26371061843640603</v>
      </c>
      <c r="J14" s="13">
        <f t="shared" si="24"/>
        <v>0.24379562043795625</v>
      </c>
      <c r="N14" s="7" t="s">
        <v>13</v>
      </c>
      <c r="O14" s="13">
        <f>O10/O11</f>
        <v>4.6718146718146718E-2</v>
      </c>
      <c r="P14" s="13">
        <f t="shared" ref="P14:V14" si="25">P10/P11</f>
        <v>5.8527131782945739E-2</v>
      </c>
      <c r="Q14" s="13">
        <f t="shared" si="25"/>
        <v>0.11726618705035972</v>
      </c>
      <c r="R14" s="13">
        <f t="shared" si="25"/>
        <v>3.5781818181818185E-2</v>
      </c>
      <c r="S14" s="13">
        <f t="shared" si="25"/>
        <v>5.6504065040650399E-2</v>
      </c>
      <c r="T14" s="13">
        <f t="shared" si="25"/>
        <v>5.5864197530864197E-2</v>
      </c>
      <c r="U14" s="13">
        <f t="shared" si="25"/>
        <v>0.30614754098360658</v>
      </c>
      <c r="V14" s="13">
        <f t="shared" si="25"/>
        <v>0.128</v>
      </c>
    </row>
    <row r="15" spans="1:22" ht="34">
      <c r="B15" s="14" t="s">
        <v>30</v>
      </c>
      <c r="C15" s="3">
        <f>C14/$C$14</f>
        <v>1</v>
      </c>
      <c r="D15" s="3">
        <f>D14/$C$14</f>
        <v>2.7159631171138572</v>
      </c>
      <c r="E15" s="3">
        <f t="shared" ref="E15:I15" si="26">E14/$C$14</f>
        <v>1.9405215957117821</v>
      </c>
      <c r="F15" s="3">
        <f>F14/$F$14</f>
        <v>1</v>
      </c>
      <c r="G15" s="3">
        <f t="shared" ref="G15:J15" si="27">G14/$F$14</f>
        <v>1.9715702479338844</v>
      </c>
      <c r="H15" s="3">
        <f t="shared" si="27"/>
        <v>1.5783638220819016</v>
      </c>
      <c r="I15" s="3">
        <f t="shared" si="26"/>
        <v>5.5779240360284756</v>
      </c>
      <c r="J15" s="3">
        <f t="shared" si="27"/>
        <v>6.6758359976674519</v>
      </c>
      <c r="N15" s="14" t="s">
        <v>30</v>
      </c>
      <c r="O15" s="3">
        <f>O14/$O$14</f>
        <v>1</v>
      </c>
      <c r="P15" s="3">
        <f t="shared" ref="P15:U15" si="28">P14/$O$14</f>
        <v>1.2527708373374336</v>
      </c>
      <c r="Q15" s="3">
        <f t="shared" si="28"/>
        <v>2.510077888102741</v>
      </c>
      <c r="R15" s="3">
        <f>R14/$R$14</f>
        <v>1</v>
      </c>
      <c r="S15" s="3">
        <f t="shared" ref="S15:V15" si="29">S14/$R$14</f>
        <v>1.579127833961266</v>
      </c>
      <c r="T15" s="3">
        <f t="shared" si="29"/>
        <v>1.5612453578239485</v>
      </c>
      <c r="U15" s="3">
        <f t="shared" si="28"/>
        <v>6.5530754640292646</v>
      </c>
      <c r="V15" s="3">
        <f t="shared" si="29"/>
        <v>3.5772357723577235</v>
      </c>
    </row>
    <row r="16" spans="1:22">
      <c r="B16" s="14"/>
      <c r="C16" s="13"/>
      <c r="D16" s="13"/>
      <c r="E16" s="13"/>
      <c r="F16" s="13"/>
      <c r="G16" s="13"/>
      <c r="H16" s="13"/>
      <c r="I16" s="13"/>
      <c r="J16" s="13"/>
    </row>
    <row r="18" spans="1:22">
      <c r="C18" s="28" t="s">
        <v>10</v>
      </c>
      <c r="D18" s="28"/>
      <c r="E18" s="28"/>
      <c r="F18" s="28" t="s">
        <v>11</v>
      </c>
      <c r="G18" s="28"/>
      <c r="H18" s="28"/>
      <c r="I18" s="28" t="s">
        <v>3</v>
      </c>
      <c r="J18" s="28"/>
      <c r="O18" s="28" t="s">
        <v>10</v>
      </c>
      <c r="P18" s="28"/>
      <c r="Q18" s="28"/>
      <c r="R18" s="28" t="s">
        <v>11</v>
      </c>
      <c r="S18" s="28"/>
      <c r="T18" s="28"/>
      <c r="U18" s="28" t="s">
        <v>3</v>
      </c>
      <c r="V18" s="28"/>
    </row>
    <row r="19" spans="1:22">
      <c r="B19" s="1"/>
      <c r="C19" s="1" t="s">
        <v>4</v>
      </c>
      <c r="D19" s="1" t="s">
        <v>6</v>
      </c>
      <c r="E19" s="1" t="s">
        <v>7</v>
      </c>
      <c r="F19" s="1" t="s">
        <v>4</v>
      </c>
      <c r="G19" s="1" t="s">
        <v>6</v>
      </c>
      <c r="H19" s="1" t="s">
        <v>7</v>
      </c>
      <c r="I19" s="1" t="s">
        <v>8</v>
      </c>
      <c r="J19" s="1" t="s">
        <v>9</v>
      </c>
      <c r="N19" s="1"/>
      <c r="O19" s="1" t="s">
        <v>4</v>
      </c>
      <c r="P19" s="1" t="s">
        <v>6</v>
      </c>
      <c r="Q19" s="1" t="s">
        <v>7</v>
      </c>
      <c r="R19" s="1" t="s">
        <v>4</v>
      </c>
      <c r="S19" s="1" t="s">
        <v>6</v>
      </c>
      <c r="T19" s="1" t="s">
        <v>7</v>
      </c>
      <c r="U19" s="1" t="s">
        <v>8</v>
      </c>
      <c r="V19" s="1" t="s">
        <v>9</v>
      </c>
    </row>
    <row r="20" spans="1:22">
      <c r="B20" s="1" t="s">
        <v>15</v>
      </c>
      <c r="C20" s="1">
        <v>62.7</v>
      </c>
      <c r="D20" s="1">
        <v>1480</v>
      </c>
      <c r="E20" s="1">
        <v>713</v>
      </c>
      <c r="F20" s="1">
        <v>114</v>
      </c>
      <c r="G20" s="1">
        <v>385</v>
      </c>
      <c r="H20" s="1">
        <v>245</v>
      </c>
      <c r="I20" s="1">
        <v>3720</v>
      </c>
      <c r="J20" s="1">
        <v>2370</v>
      </c>
      <c r="N20" s="1" t="s">
        <v>20</v>
      </c>
      <c r="O20" s="1">
        <v>31.6</v>
      </c>
      <c r="P20" s="1">
        <v>87.8</v>
      </c>
      <c r="Q20" s="1">
        <v>142</v>
      </c>
      <c r="R20" s="1">
        <v>35.9</v>
      </c>
      <c r="S20" s="1">
        <v>64.7</v>
      </c>
      <c r="T20" s="1">
        <v>100</v>
      </c>
      <c r="U20" s="1">
        <v>1330</v>
      </c>
      <c r="V20" s="1">
        <v>1040</v>
      </c>
    </row>
    <row r="21" spans="1:22">
      <c r="B21" s="1" t="s">
        <v>19</v>
      </c>
      <c r="C21" s="1">
        <v>16800</v>
      </c>
      <c r="D21" s="1">
        <v>13000</v>
      </c>
      <c r="E21" s="1">
        <v>15000</v>
      </c>
      <c r="F21" s="1">
        <v>13800</v>
      </c>
      <c r="G21" s="1">
        <v>10200</v>
      </c>
      <c r="H21" s="1">
        <v>13000</v>
      </c>
      <c r="I21" s="1">
        <v>13800</v>
      </c>
      <c r="J21" s="1">
        <v>7550</v>
      </c>
      <c r="N21" s="1" t="s">
        <v>19</v>
      </c>
      <c r="O21" s="1">
        <v>1340</v>
      </c>
      <c r="P21" s="1">
        <v>961</v>
      </c>
      <c r="Q21" s="1">
        <v>2080</v>
      </c>
      <c r="R21" s="1">
        <v>1720</v>
      </c>
      <c r="S21" s="1">
        <v>2030</v>
      </c>
      <c r="T21" s="1">
        <v>2930</v>
      </c>
      <c r="U21" s="1">
        <v>1860</v>
      </c>
      <c r="V21" s="1">
        <v>1120</v>
      </c>
    </row>
    <row r="22" spans="1:22" ht="34">
      <c r="A22" s="5" t="s">
        <v>2</v>
      </c>
      <c r="B22" s="1" t="s">
        <v>1</v>
      </c>
      <c r="C22" s="1">
        <v>865</v>
      </c>
      <c r="D22" s="1">
        <v>798</v>
      </c>
      <c r="E22" s="1">
        <v>920</v>
      </c>
      <c r="F22" s="1">
        <v>809</v>
      </c>
      <c r="G22" s="1">
        <v>769</v>
      </c>
      <c r="H22" s="1">
        <v>862</v>
      </c>
      <c r="I22" s="1">
        <v>872</v>
      </c>
      <c r="J22" s="1">
        <v>845</v>
      </c>
      <c r="M22" s="5" t="s">
        <v>2</v>
      </c>
      <c r="N22" s="1" t="s">
        <v>1</v>
      </c>
      <c r="O22" s="1">
        <v>4730</v>
      </c>
      <c r="P22" s="1">
        <v>1590</v>
      </c>
      <c r="Q22" s="1">
        <v>1490</v>
      </c>
      <c r="R22" s="1">
        <v>1330</v>
      </c>
      <c r="S22" s="1">
        <v>1170</v>
      </c>
      <c r="T22" s="1">
        <v>1380</v>
      </c>
      <c r="U22" s="1">
        <v>1960</v>
      </c>
      <c r="V22" s="1">
        <v>2570</v>
      </c>
    </row>
    <row r="23" spans="1:22">
      <c r="B23" s="1" t="s">
        <v>13</v>
      </c>
      <c r="C23" s="2">
        <f>C20/C21</f>
        <v>3.7321428571428575E-3</v>
      </c>
      <c r="D23" s="2">
        <f>D20/D21</f>
        <v>0.11384615384615385</v>
      </c>
      <c r="E23" s="2">
        <f>E20/E21</f>
        <v>4.753333333333333E-2</v>
      </c>
      <c r="F23" s="2">
        <f t="shared" ref="F23:J23" si="30">F20/F21</f>
        <v>8.2608695652173908E-3</v>
      </c>
      <c r="G23" s="2">
        <f t="shared" si="30"/>
        <v>3.7745098039215684E-2</v>
      </c>
      <c r="H23" s="2">
        <f t="shared" si="30"/>
        <v>1.8846153846153846E-2</v>
      </c>
      <c r="I23" s="2">
        <f t="shared" si="30"/>
        <v>0.26956521739130435</v>
      </c>
      <c r="J23" s="2">
        <f t="shared" si="30"/>
        <v>0.31390728476821195</v>
      </c>
      <c r="N23" s="1" t="s">
        <v>13</v>
      </c>
      <c r="O23" s="2">
        <f>O20/O21</f>
        <v>2.3582089552238807E-2</v>
      </c>
      <c r="P23" s="2">
        <f t="shared" ref="P23:V23" si="31">P20/P21</f>
        <v>9.1363163371488032E-2</v>
      </c>
      <c r="Q23" s="2">
        <f t="shared" si="31"/>
        <v>6.8269230769230763E-2</v>
      </c>
      <c r="R23" s="2">
        <f t="shared" si="31"/>
        <v>2.0872093023255812E-2</v>
      </c>
      <c r="S23" s="2">
        <f t="shared" si="31"/>
        <v>3.1871921182266012E-2</v>
      </c>
      <c r="T23" s="2">
        <f t="shared" si="31"/>
        <v>3.4129692832764506E-2</v>
      </c>
      <c r="U23" s="2">
        <f t="shared" si="31"/>
        <v>0.71505376344086025</v>
      </c>
      <c r="V23" s="2">
        <f t="shared" si="31"/>
        <v>0.9285714285714286</v>
      </c>
    </row>
    <row r="24" spans="1:22">
      <c r="B24" s="1" t="s">
        <v>16</v>
      </c>
      <c r="C24" s="16">
        <f>C23/C22</f>
        <v>4.314616019818332E-6</v>
      </c>
      <c r="D24" s="16">
        <f t="shared" ref="D24:J24" si="32">D23/D22</f>
        <v>1.4266435319066899E-4</v>
      </c>
      <c r="E24" s="16">
        <f t="shared" si="32"/>
        <v>5.1666666666666664E-5</v>
      </c>
      <c r="F24" s="16">
        <f t="shared" si="32"/>
        <v>1.0211210834632128E-5</v>
      </c>
      <c r="G24" s="16">
        <f t="shared" si="32"/>
        <v>4.9083352456717408E-5</v>
      </c>
      <c r="H24" s="16">
        <f t="shared" si="32"/>
        <v>2.1863287524540425E-5</v>
      </c>
      <c r="I24" s="16">
        <f t="shared" si="32"/>
        <v>3.0913442361388114E-4</v>
      </c>
      <c r="J24" s="16">
        <f t="shared" si="32"/>
        <v>3.7148791096829818E-4</v>
      </c>
      <c r="N24" s="1" t="s">
        <v>21</v>
      </c>
      <c r="O24" s="9">
        <f>O23/O22</f>
        <v>4.9856426114669784E-6</v>
      </c>
      <c r="P24" s="9">
        <f t="shared" ref="P24:V24" si="33">P23/P22</f>
        <v>5.7461109038671719E-5</v>
      </c>
      <c r="Q24" s="9">
        <f t="shared" si="33"/>
        <v>4.5818275684047491E-5</v>
      </c>
      <c r="R24" s="9">
        <f t="shared" si="33"/>
        <v>1.5693303025004371E-5</v>
      </c>
      <c r="S24" s="9">
        <f t="shared" si="33"/>
        <v>2.7240958275441037E-5</v>
      </c>
      <c r="T24" s="9">
        <f t="shared" si="33"/>
        <v>2.4731661473017759E-5</v>
      </c>
      <c r="U24" s="9">
        <f t="shared" si="33"/>
        <v>3.6482334869431644E-4</v>
      </c>
      <c r="V24" s="9">
        <f t="shared" si="33"/>
        <v>3.6131183991106172E-4</v>
      </c>
    </row>
    <row r="25" spans="1:22" ht="17">
      <c r="B25" s="6" t="s">
        <v>29</v>
      </c>
      <c r="C25" s="3">
        <f>C24/$C$24</f>
        <v>1</v>
      </c>
      <c r="D25" s="3">
        <f>D24/$F$24</f>
        <v>13.971345367467251</v>
      </c>
      <c r="E25" s="3">
        <f>E24/$C$24</f>
        <v>11.974800637958532</v>
      </c>
      <c r="F25" s="3">
        <f>F24/$F$24</f>
        <v>1</v>
      </c>
      <c r="G25" s="3">
        <f t="shared" ref="G25:J25" si="34">G24/$F$24</f>
        <v>4.8068102061165305</v>
      </c>
      <c r="H25" s="3">
        <f t="shared" si="34"/>
        <v>2.1411062682585458</v>
      </c>
      <c r="I25" s="3">
        <f>I24/$C$24</f>
        <v>71.648188898834462</v>
      </c>
      <c r="J25" s="3">
        <f t="shared" si="34"/>
        <v>36.380397680984863</v>
      </c>
      <c r="N25" s="6" t="s">
        <v>29</v>
      </c>
      <c r="O25" s="3">
        <f>O24/$O$24</f>
        <v>1</v>
      </c>
      <c r="P25" s="3">
        <f>P24/$O$24</f>
        <v>11.525316497117375</v>
      </c>
      <c r="Q25" s="3">
        <f>Q24/$O$24</f>
        <v>9.190044143690816</v>
      </c>
      <c r="R25" s="3">
        <f>R24/$R$24</f>
        <v>1</v>
      </c>
      <c r="S25" s="3">
        <f t="shared" ref="S25:V25" si="35">S24/$R$24</f>
        <v>1.7358333189665436</v>
      </c>
      <c r="T25" s="3">
        <f t="shared" si="35"/>
        <v>1.5759372920800954</v>
      </c>
      <c r="U25" s="3">
        <f>U24/$O$24</f>
        <v>73.174789515642914</v>
      </c>
      <c r="V25" s="3">
        <f t="shared" si="35"/>
        <v>23.023313787758909</v>
      </c>
    </row>
    <row r="26" spans="1:22" ht="17">
      <c r="B26" s="11" t="s">
        <v>24</v>
      </c>
      <c r="C26" s="12">
        <f>C20/C22</f>
        <v>7.2485549132947982E-2</v>
      </c>
      <c r="D26" s="12">
        <f t="shared" ref="D26:J26" si="36">D20/D22</f>
        <v>1.8546365914786966</v>
      </c>
      <c r="E26" s="12">
        <f t="shared" si="36"/>
        <v>0.77500000000000002</v>
      </c>
      <c r="F26" s="12">
        <f t="shared" si="36"/>
        <v>0.14091470951792337</v>
      </c>
      <c r="G26" s="12">
        <f t="shared" si="36"/>
        <v>0.5006501950585176</v>
      </c>
      <c r="H26" s="12">
        <f t="shared" si="36"/>
        <v>0.28422273781902552</v>
      </c>
      <c r="I26" s="12">
        <f t="shared" si="36"/>
        <v>4.2660550458715596</v>
      </c>
      <c r="J26" s="12">
        <f t="shared" si="36"/>
        <v>2.804733727810651</v>
      </c>
      <c r="N26" s="11" t="s">
        <v>24</v>
      </c>
      <c r="O26" s="12">
        <f>O20/O22</f>
        <v>6.6807610993657512E-3</v>
      </c>
      <c r="P26" s="12">
        <f t="shared" ref="P26:V26" si="37">P20/P22</f>
        <v>5.5220125786163518E-2</v>
      </c>
      <c r="Q26" s="12">
        <f t="shared" si="37"/>
        <v>9.5302013422818799E-2</v>
      </c>
      <c r="R26" s="12">
        <f t="shared" si="37"/>
        <v>2.6992481203007519E-2</v>
      </c>
      <c r="S26" s="12">
        <f t="shared" si="37"/>
        <v>5.52991452991453E-2</v>
      </c>
      <c r="T26" s="12">
        <f t="shared" si="37"/>
        <v>7.2463768115942032E-2</v>
      </c>
      <c r="U26" s="12">
        <f>U20/U22</f>
        <v>0.6785714285714286</v>
      </c>
      <c r="V26" s="12">
        <f t="shared" si="37"/>
        <v>0.40466926070038911</v>
      </c>
    </row>
    <row r="27" spans="1:22" ht="17">
      <c r="B27" s="11" t="s">
        <v>25</v>
      </c>
      <c r="C27" s="12">
        <f>C21/C22</f>
        <v>19.421965317919074</v>
      </c>
      <c r="D27" s="12">
        <f t="shared" ref="D27:J27" si="38">D21/D22</f>
        <v>16.290726817042607</v>
      </c>
      <c r="E27" s="12">
        <f t="shared" si="38"/>
        <v>16.304347826086957</v>
      </c>
      <c r="F27" s="12">
        <f t="shared" si="38"/>
        <v>17.058096415327565</v>
      </c>
      <c r="G27" s="12">
        <f t="shared" si="38"/>
        <v>13.263979193758127</v>
      </c>
      <c r="H27" s="12">
        <f t="shared" si="38"/>
        <v>15.081206496519721</v>
      </c>
      <c r="I27" s="12">
        <f t="shared" si="38"/>
        <v>15.825688073394495</v>
      </c>
      <c r="J27" s="12">
        <f t="shared" si="38"/>
        <v>8.9349112426035511</v>
      </c>
      <c r="N27" s="11" t="s">
        <v>25</v>
      </c>
      <c r="O27" s="12">
        <f>O21/O22</f>
        <v>0.28329809725158561</v>
      </c>
      <c r="P27" s="12">
        <f t="shared" ref="P27:V27" si="39">P21/P22</f>
        <v>0.60440251572327042</v>
      </c>
      <c r="Q27" s="12">
        <f t="shared" si="39"/>
        <v>1.3959731543624161</v>
      </c>
      <c r="R27" s="12">
        <f t="shared" si="39"/>
        <v>1.2932330827067668</v>
      </c>
      <c r="S27" s="12">
        <f t="shared" si="39"/>
        <v>1.7350427350427351</v>
      </c>
      <c r="T27" s="12">
        <f t="shared" si="39"/>
        <v>2.1231884057971016</v>
      </c>
      <c r="U27" s="12">
        <f t="shared" si="39"/>
        <v>0.94897959183673475</v>
      </c>
      <c r="V27" s="12">
        <f t="shared" si="39"/>
        <v>0.43579766536964981</v>
      </c>
    </row>
    <row r="28" spans="1:22" ht="34">
      <c r="B28" s="7" t="s">
        <v>28</v>
      </c>
      <c r="C28" s="3">
        <f>C26/$C$26</f>
        <v>1</v>
      </c>
      <c r="D28" s="3">
        <f t="shared" ref="D28:I28" si="40">D26/$C$26</f>
        <v>25.586294284355223</v>
      </c>
      <c r="E28" s="3">
        <f t="shared" si="40"/>
        <v>10.691786283891547</v>
      </c>
      <c r="F28" s="3">
        <f>F26/$F$26</f>
        <v>1</v>
      </c>
      <c r="G28" s="3">
        <f t="shared" ref="G28:J28" si="41">G26/$F$26</f>
        <v>3.5528597175643921</v>
      </c>
      <c r="H28" s="3">
        <f t="shared" si="41"/>
        <v>2.0169841657508036</v>
      </c>
      <c r="I28" s="3">
        <f t="shared" si="40"/>
        <v>58.853869452614013</v>
      </c>
      <c r="J28" s="3">
        <f t="shared" si="41"/>
        <v>19.903768296480848</v>
      </c>
      <c r="N28" s="7" t="s">
        <v>28</v>
      </c>
      <c r="O28" s="3">
        <f>O26/$O$26</f>
        <v>1</v>
      </c>
      <c r="P28" s="3">
        <f t="shared" ref="P28:Q28" si="42">P26/$O$26</f>
        <v>8.2655441445744753</v>
      </c>
      <c r="Q28" s="3">
        <f t="shared" si="42"/>
        <v>14.265143148415596</v>
      </c>
      <c r="R28" s="3">
        <f>R26/$R$26</f>
        <v>1</v>
      </c>
      <c r="S28" s="3">
        <f t="shared" ref="S28:T28" si="43">S26/$R$26</f>
        <v>2.0486869985477227</v>
      </c>
      <c r="T28" s="3">
        <f t="shared" si="43"/>
        <v>2.6845908522062087</v>
      </c>
      <c r="U28" s="3">
        <f>U26/$O$26</f>
        <v>101.57097649186257</v>
      </c>
      <c r="V28" s="3">
        <f t="shared" ref="V28" si="44">V26/$R$26</f>
        <v>14.991925257145335</v>
      </c>
    </row>
    <row r="29" spans="1:22" ht="34">
      <c r="B29" s="7" t="s">
        <v>27</v>
      </c>
      <c r="C29" s="3">
        <f>C27/$C$27</f>
        <v>1</v>
      </c>
      <c r="D29" s="3">
        <f t="shared" ref="D29:I29" si="45">D27/$C$27</f>
        <v>0.83877849385368186</v>
      </c>
      <c r="E29" s="3">
        <f t="shared" si="45"/>
        <v>0.83947981366459634</v>
      </c>
      <c r="F29" s="3">
        <f>F27/C27</f>
        <v>0.87828889281299671</v>
      </c>
      <c r="G29" s="3">
        <f>G27/D27</f>
        <v>0.81420426127838341</v>
      </c>
      <c r="H29" s="3">
        <f>H27/E27</f>
        <v>0.9249806651198762</v>
      </c>
      <c r="I29" s="3">
        <f t="shared" si="45"/>
        <v>0.81483453473132372</v>
      </c>
      <c r="J29" s="3">
        <f t="shared" ref="J29" si="46">J27/$F$27</f>
        <v>0.52379298516422268</v>
      </c>
      <c r="N29" s="7" t="s">
        <v>27</v>
      </c>
      <c r="O29" s="3">
        <f>O27/$O$27</f>
        <v>1</v>
      </c>
      <c r="P29" s="3">
        <f t="shared" ref="P29:U29" si="47">P27/$O$27</f>
        <v>2.1334506711724397</v>
      </c>
      <c r="Q29" s="3">
        <f t="shared" si="47"/>
        <v>4.9275768806971856</v>
      </c>
      <c r="R29" s="3">
        <f>R27/$R$27</f>
        <v>1</v>
      </c>
      <c r="S29" s="3">
        <f t="shared" ref="S29:T29" si="48">S27/$R$27</f>
        <v>1.3416318823295568</v>
      </c>
      <c r="T29" s="3">
        <f t="shared" si="48"/>
        <v>1.6417677789012473</v>
      </c>
      <c r="U29" s="3">
        <f t="shared" si="47"/>
        <v>3.3497563204386234</v>
      </c>
      <c r="V29" s="3">
        <f t="shared" ref="V29" si="49">V27/$R$27</f>
        <v>0.33698307845443853</v>
      </c>
    </row>
    <row r="30" spans="1:22" ht="17">
      <c r="B30" s="7" t="s">
        <v>13</v>
      </c>
      <c r="C30" s="13">
        <f>C26/C27</f>
        <v>3.7321428571428575E-3</v>
      </c>
      <c r="D30" s="13">
        <f t="shared" ref="D30:J30" si="50">D26/D27</f>
        <v>0.11384615384615383</v>
      </c>
      <c r="E30" s="13">
        <f t="shared" si="50"/>
        <v>4.753333333333333E-2</v>
      </c>
      <c r="F30" s="13">
        <f t="shared" si="50"/>
        <v>8.2608695652173908E-3</v>
      </c>
      <c r="G30" s="13">
        <f t="shared" si="50"/>
        <v>3.7745098039215691E-2</v>
      </c>
      <c r="H30" s="13">
        <f t="shared" si="50"/>
        <v>1.8846153846153846E-2</v>
      </c>
      <c r="I30" s="13">
        <f t="shared" si="50"/>
        <v>0.26956521739130435</v>
      </c>
      <c r="J30" s="13">
        <f t="shared" si="50"/>
        <v>0.31390728476821189</v>
      </c>
      <c r="N30" s="7" t="s">
        <v>13</v>
      </c>
      <c r="O30" s="13">
        <f>O26/O27</f>
        <v>2.3582089552238811E-2</v>
      </c>
      <c r="P30" s="13">
        <f t="shared" ref="P30:V30" si="51">P26/P27</f>
        <v>9.1363163371488032E-2</v>
      </c>
      <c r="Q30" s="13">
        <f t="shared" si="51"/>
        <v>6.8269230769230776E-2</v>
      </c>
      <c r="R30" s="13">
        <f t="shared" si="51"/>
        <v>2.0872093023255815E-2</v>
      </c>
      <c r="S30" s="13">
        <f t="shared" si="51"/>
        <v>3.1871921182266012E-2</v>
      </c>
      <c r="T30" s="13">
        <f t="shared" si="51"/>
        <v>3.4129692832764506E-2</v>
      </c>
      <c r="U30" s="13">
        <f t="shared" si="51"/>
        <v>0.71505376344086025</v>
      </c>
      <c r="V30" s="13">
        <f t="shared" si="51"/>
        <v>0.9285714285714286</v>
      </c>
    </row>
    <row r="31" spans="1:22" ht="34">
      <c r="B31" s="14" t="s">
        <v>30</v>
      </c>
      <c r="C31" s="3">
        <f>C30/$C$30</f>
        <v>1</v>
      </c>
      <c r="D31" s="3">
        <f t="shared" ref="D31:I31" si="52">D30/$C$30</f>
        <v>30.504232609495762</v>
      </c>
      <c r="E31" s="3">
        <f t="shared" si="52"/>
        <v>12.73620414673046</v>
      </c>
      <c r="F31" s="3">
        <f>F30/$F$30</f>
        <v>1</v>
      </c>
      <c r="G31" s="3">
        <f t="shared" ref="G31:J31" si="53">G30/$F$30</f>
        <v>4.5691434468524257</v>
      </c>
      <c r="H31" s="3">
        <f t="shared" si="53"/>
        <v>2.2813765182186234</v>
      </c>
      <c r="I31" s="3">
        <f t="shared" si="52"/>
        <v>72.228000832119818</v>
      </c>
      <c r="J31" s="3">
        <f t="shared" si="53"/>
        <v>37.999302892994073</v>
      </c>
      <c r="N31" s="14" t="s">
        <v>30</v>
      </c>
      <c r="O31" s="3">
        <f>O30/$O$30</f>
        <v>1</v>
      </c>
      <c r="P31" s="3">
        <f t="shared" ref="P31:U31" si="54">P30/$O$30</f>
        <v>3.8742607252466437</v>
      </c>
      <c r="Q31" s="3">
        <f t="shared" si="54"/>
        <v>2.8949610516066211</v>
      </c>
      <c r="R31" s="3">
        <f>R30/$R$30</f>
        <v>1</v>
      </c>
      <c r="S31" s="3">
        <f t="shared" ref="S31:V31" si="55">S30/$R$30</f>
        <v>1.5270112655570345</v>
      </c>
      <c r="T31" s="3">
        <f t="shared" si="55"/>
        <v>1.6351830549402493</v>
      </c>
      <c r="U31" s="3">
        <f t="shared" si="54"/>
        <v>30.32190009527698</v>
      </c>
      <c r="V31" s="3">
        <f t="shared" si="55"/>
        <v>44.488658973338637</v>
      </c>
    </row>
    <row r="34" spans="1:22">
      <c r="C34" s="28" t="s">
        <v>10</v>
      </c>
      <c r="D34" s="28"/>
      <c r="E34" s="28"/>
      <c r="F34" s="28" t="s">
        <v>11</v>
      </c>
      <c r="G34" s="28"/>
      <c r="H34" s="28"/>
      <c r="I34" s="28" t="s">
        <v>3</v>
      </c>
      <c r="J34" s="28"/>
      <c r="O34" s="28" t="s">
        <v>10</v>
      </c>
      <c r="P34" s="28"/>
      <c r="Q34" s="28"/>
      <c r="R34" s="28" t="s">
        <v>11</v>
      </c>
      <c r="S34" s="28"/>
      <c r="T34" s="28"/>
      <c r="U34" s="28" t="s">
        <v>3</v>
      </c>
      <c r="V34" s="28"/>
    </row>
    <row r="35" spans="1:22">
      <c r="B35" s="1"/>
      <c r="C35" s="1" t="s">
        <v>4</v>
      </c>
      <c r="D35" s="1" t="s">
        <v>6</v>
      </c>
      <c r="E35" s="1" t="s">
        <v>7</v>
      </c>
      <c r="F35" s="1" t="s">
        <v>4</v>
      </c>
      <c r="G35" s="1" t="s">
        <v>6</v>
      </c>
      <c r="H35" s="1" t="s">
        <v>7</v>
      </c>
      <c r="I35" s="1" t="s">
        <v>8</v>
      </c>
      <c r="J35" s="1" t="s">
        <v>9</v>
      </c>
      <c r="N35" s="1"/>
      <c r="O35" s="1" t="s">
        <v>4</v>
      </c>
      <c r="P35" s="1" t="s">
        <v>6</v>
      </c>
      <c r="Q35" s="1" t="s">
        <v>7</v>
      </c>
      <c r="R35" s="1" t="s">
        <v>4</v>
      </c>
      <c r="S35" s="1" t="s">
        <v>6</v>
      </c>
      <c r="T35" s="1" t="s">
        <v>7</v>
      </c>
      <c r="U35" s="1" t="s">
        <v>8</v>
      </c>
      <c r="V35" s="1" t="s">
        <v>9</v>
      </c>
    </row>
    <row r="36" spans="1:22">
      <c r="B36" s="1" t="s">
        <v>0</v>
      </c>
      <c r="C36" s="1">
        <v>4090</v>
      </c>
      <c r="D36" s="1">
        <v>5680</v>
      </c>
      <c r="E36" s="1">
        <v>12700</v>
      </c>
      <c r="F36" s="1">
        <v>3440</v>
      </c>
      <c r="G36" s="1">
        <v>3820</v>
      </c>
      <c r="H36" s="1">
        <v>5720</v>
      </c>
      <c r="I36" s="1">
        <v>11100</v>
      </c>
      <c r="J36" s="1">
        <v>8590</v>
      </c>
      <c r="N36" s="1" t="s">
        <v>22</v>
      </c>
      <c r="O36" s="1">
        <v>1400</v>
      </c>
      <c r="P36" s="1">
        <v>2140</v>
      </c>
      <c r="Q36" s="1">
        <v>2250</v>
      </c>
      <c r="R36" s="1">
        <v>3140</v>
      </c>
      <c r="S36" s="1">
        <v>2750</v>
      </c>
      <c r="T36" s="1">
        <v>3700</v>
      </c>
      <c r="U36" s="1">
        <v>19600</v>
      </c>
      <c r="V36" s="1">
        <v>14600</v>
      </c>
    </row>
    <row r="37" spans="1:22">
      <c r="B37" s="1" t="s">
        <v>12</v>
      </c>
      <c r="C37" s="1">
        <v>165</v>
      </c>
      <c r="D37" s="1">
        <v>395</v>
      </c>
      <c r="E37" s="1">
        <v>713</v>
      </c>
      <c r="F37" s="1">
        <v>445</v>
      </c>
      <c r="G37" s="1">
        <v>485</v>
      </c>
      <c r="H37" s="1">
        <v>845</v>
      </c>
      <c r="I37" s="1">
        <v>884</v>
      </c>
      <c r="J37" s="1">
        <v>1030</v>
      </c>
      <c r="N37" s="1" t="s">
        <v>19</v>
      </c>
      <c r="O37" s="1"/>
      <c r="P37" s="1"/>
      <c r="Q37" s="1"/>
      <c r="R37" s="1"/>
      <c r="S37" s="1"/>
      <c r="T37" s="1"/>
      <c r="U37" s="1"/>
      <c r="V37" s="1"/>
    </row>
    <row r="38" spans="1:22" ht="34">
      <c r="B38" s="1" t="s">
        <v>1</v>
      </c>
      <c r="C38" s="1">
        <v>1250</v>
      </c>
      <c r="D38" s="1">
        <v>1170</v>
      </c>
      <c r="E38" s="1">
        <v>1470</v>
      </c>
      <c r="F38" s="1">
        <v>1230</v>
      </c>
      <c r="G38" s="1">
        <v>988</v>
      </c>
      <c r="H38" s="1">
        <v>1360</v>
      </c>
      <c r="I38" s="1">
        <v>1360</v>
      </c>
      <c r="J38" s="1">
        <v>1390</v>
      </c>
      <c r="M38" s="5" t="s">
        <v>2</v>
      </c>
      <c r="N38" s="1" t="s">
        <v>1</v>
      </c>
      <c r="O38" s="1">
        <v>4730</v>
      </c>
      <c r="P38" s="1">
        <v>1590</v>
      </c>
      <c r="Q38" s="1">
        <v>1490</v>
      </c>
      <c r="R38" s="1">
        <v>1330</v>
      </c>
      <c r="S38" s="1">
        <v>1170</v>
      </c>
      <c r="T38" s="1">
        <v>1380</v>
      </c>
      <c r="U38" s="1">
        <v>1960</v>
      </c>
      <c r="V38" s="1">
        <v>2570</v>
      </c>
    </row>
    <row r="39" spans="1:22" ht="15" customHeight="1">
      <c r="A39" s="5" t="s">
        <v>2</v>
      </c>
      <c r="B39" s="1" t="s">
        <v>13</v>
      </c>
      <c r="C39" s="2"/>
      <c r="D39" s="2"/>
      <c r="E39" s="2"/>
      <c r="F39" s="2"/>
      <c r="G39" s="2"/>
      <c r="H39" s="2"/>
      <c r="I39" s="2"/>
      <c r="J39" s="2"/>
      <c r="N39" s="1" t="s">
        <v>13</v>
      </c>
      <c r="O39" s="2" t="e">
        <f>O36/O37</f>
        <v>#DIV/0!</v>
      </c>
      <c r="P39" s="2" t="e">
        <f t="shared" ref="P39:V39" si="56">P36/P37</f>
        <v>#DIV/0!</v>
      </c>
      <c r="Q39" s="2" t="e">
        <f t="shared" si="56"/>
        <v>#DIV/0!</v>
      </c>
      <c r="R39" s="2" t="e">
        <f t="shared" si="56"/>
        <v>#DIV/0!</v>
      </c>
      <c r="S39" s="2" t="e">
        <f t="shared" si="56"/>
        <v>#DIV/0!</v>
      </c>
      <c r="T39" s="2" t="e">
        <f t="shared" si="56"/>
        <v>#DIV/0!</v>
      </c>
      <c r="U39" s="2" t="e">
        <f t="shared" si="56"/>
        <v>#DIV/0!</v>
      </c>
      <c r="V39" s="2" t="e">
        <f t="shared" si="56"/>
        <v>#DIV/0!</v>
      </c>
    </row>
    <row r="40" spans="1:22" ht="15" customHeight="1">
      <c r="A40" s="8"/>
      <c r="B40" s="1" t="s">
        <v>14</v>
      </c>
      <c r="C40" s="9">
        <f>C36/C38</f>
        <v>3.2719999999999998</v>
      </c>
      <c r="D40" s="9">
        <f t="shared" ref="D40:J40" si="57">D36/D38</f>
        <v>4.8547008547008543</v>
      </c>
      <c r="E40" s="9">
        <f t="shared" si="57"/>
        <v>8.6394557823129254</v>
      </c>
      <c r="F40" s="9">
        <f t="shared" si="57"/>
        <v>2.7967479674796749</v>
      </c>
      <c r="G40" s="9">
        <f t="shared" si="57"/>
        <v>3.8663967611336032</v>
      </c>
      <c r="H40" s="9">
        <f t="shared" si="57"/>
        <v>4.2058823529411766</v>
      </c>
      <c r="I40" s="9">
        <f t="shared" si="57"/>
        <v>8.1617647058823533</v>
      </c>
      <c r="J40" s="9">
        <f t="shared" si="57"/>
        <v>6.1798561151079134</v>
      </c>
      <c r="N40" s="1" t="s">
        <v>34</v>
      </c>
      <c r="O40" s="9">
        <f>O36/O38</f>
        <v>0.29598308668076112</v>
      </c>
      <c r="P40" s="9">
        <f t="shared" ref="P40:V40" si="58">P36/P38</f>
        <v>1.3459119496855345</v>
      </c>
      <c r="Q40" s="9">
        <f t="shared" si="58"/>
        <v>1.5100671140939597</v>
      </c>
      <c r="R40" s="9">
        <f>R36/R38</f>
        <v>2.3609022556390977</v>
      </c>
      <c r="S40" s="9">
        <f t="shared" si="58"/>
        <v>2.3504273504273505</v>
      </c>
      <c r="T40" s="9">
        <f t="shared" si="58"/>
        <v>2.681159420289855</v>
      </c>
      <c r="U40" s="9">
        <f t="shared" si="58"/>
        <v>10</v>
      </c>
      <c r="V40" s="9">
        <f t="shared" si="58"/>
        <v>5.6809338521400781</v>
      </c>
    </row>
    <row r="41" spans="1:22" s="4" customFormat="1" ht="17">
      <c r="B41" s="6" t="s">
        <v>29</v>
      </c>
      <c r="C41" s="3">
        <f>C40/$C$40</f>
        <v>1</v>
      </c>
      <c r="D41" s="3">
        <f>D40/$C$40</f>
        <v>1.483710530165298</v>
      </c>
      <c r="E41" s="3">
        <f>E40/$C$40</f>
        <v>2.640420471367031</v>
      </c>
      <c r="F41" s="3">
        <f>F40/$F$40</f>
        <v>1</v>
      </c>
      <c r="G41" s="3">
        <f t="shared" ref="G41:J41" si="59">G40/$F$40</f>
        <v>1.3824616326146313</v>
      </c>
      <c r="H41" s="3">
        <f t="shared" si="59"/>
        <v>1.5038474692202461</v>
      </c>
      <c r="I41" s="3">
        <f>I40/$C$40</f>
        <v>2.4944268661009636</v>
      </c>
      <c r="J41" s="3">
        <f t="shared" si="59"/>
        <v>2.2096578551112596</v>
      </c>
      <c r="M41"/>
      <c r="N41" s="6" t="s">
        <v>29</v>
      </c>
      <c r="O41" s="3">
        <f>O40/$O$40</f>
        <v>1</v>
      </c>
      <c r="P41" s="3">
        <f t="shared" ref="P41:Q41" si="60">P40/$O$40</f>
        <v>4.5472596585804128</v>
      </c>
      <c r="Q41" s="3">
        <f t="shared" si="60"/>
        <v>5.101869606903163</v>
      </c>
      <c r="R41" s="3">
        <f>R40/$R$40</f>
        <v>1</v>
      </c>
      <c r="S41" s="3">
        <f t="shared" ref="S41:V41" si="61">S40/$R$40</f>
        <v>0.99556317709183961</v>
      </c>
      <c r="T41" s="3">
        <f t="shared" si="61"/>
        <v>1.1356503277023908</v>
      </c>
      <c r="U41" s="3">
        <f t="shared" ref="U41" si="62">U40/$O$40</f>
        <v>33.785714285714285</v>
      </c>
      <c r="V41" s="3">
        <f t="shared" si="61"/>
        <v>2.4062554214478675</v>
      </c>
    </row>
    <row r="42" spans="1:22" s="4" customFormat="1" ht="17">
      <c r="B42" s="11" t="s">
        <v>24</v>
      </c>
      <c r="C42" s="12">
        <f>C36/C38</f>
        <v>3.2719999999999998</v>
      </c>
      <c r="D42" s="12">
        <f t="shared" ref="D42:J42" si="63">D36/D38</f>
        <v>4.8547008547008543</v>
      </c>
      <c r="E42" s="12">
        <f t="shared" si="63"/>
        <v>8.6394557823129254</v>
      </c>
      <c r="F42" s="12">
        <f t="shared" si="63"/>
        <v>2.7967479674796749</v>
      </c>
      <c r="G42" s="12">
        <f t="shared" si="63"/>
        <v>3.8663967611336032</v>
      </c>
      <c r="H42" s="12">
        <f t="shared" si="63"/>
        <v>4.2058823529411766</v>
      </c>
      <c r="I42" s="12">
        <f t="shared" si="63"/>
        <v>8.1617647058823533</v>
      </c>
      <c r="J42" s="12">
        <f t="shared" si="63"/>
        <v>6.1798561151079134</v>
      </c>
      <c r="M42"/>
      <c r="N42" s="11" t="s">
        <v>24</v>
      </c>
      <c r="O42" s="12">
        <f>O36/O38</f>
        <v>0.29598308668076112</v>
      </c>
      <c r="P42" s="12">
        <f t="shared" ref="P42:V42" si="64">P36/P38</f>
        <v>1.3459119496855345</v>
      </c>
      <c r="Q42" s="12">
        <f t="shared" si="64"/>
        <v>1.5100671140939597</v>
      </c>
      <c r="R42" s="12">
        <f t="shared" si="64"/>
        <v>2.3609022556390977</v>
      </c>
      <c r="S42" s="12">
        <f t="shared" si="64"/>
        <v>2.3504273504273505</v>
      </c>
      <c r="T42" s="12">
        <f t="shared" si="64"/>
        <v>2.681159420289855</v>
      </c>
      <c r="U42" s="12">
        <f t="shared" si="64"/>
        <v>10</v>
      </c>
      <c r="V42" s="12">
        <f t="shared" si="64"/>
        <v>5.6809338521400781</v>
      </c>
    </row>
    <row r="43" spans="1:22" s="4" customFormat="1" ht="17">
      <c r="B43" s="11" t="s">
        <v>25</v>
      </c>
      <c r="C43" s="12">
        <f>C37/C38</f>
        <v>0.13200000000000001</v>
      </c>
      <c r="D43" s="12">
        <f t="shared" ref="D43:J43" si="65">D37/D38</f>
        <v>0.33760683760683763</v>
      </c>
      <c r="E43" s="12">
        <f t="shared" si="65"/>
        <v>0.48503401360544218</v>
      </c>
      <c r="F43" s="12">
        <f t="shared" si="65"/>
        <v>0.36178861788617889</v>
      </c>
      <c r="G43" s="12">
        <f t="shared" si="65"/>
        <v>0.49089068825910931</v>
      </c>
      <c r="H43" s="12">
        <f t="shared" si="65"/>
        <v>0.62132352941176472</v>
      </c>
      <c r="I43" s="12">
        <f t="shared" si="65"/>
        <v>0.65</v>
      </c>
      <c r="J43" s="12">
        <f t="shared" si="65"/>
        <v>0.74100719424460426</v>
      </c>
      <c r="M43"/>
      <c r="N43" s="11" t="s">
        <v>25</v>
      </c>
      <c r="O43" s="12">
        <f>O37/O38</f>
        <v>0</v>
      </c>
      <c r="P43" s="12">
        <f t="shared" ref="P43:V43" si="66">P37/P38</f>
        <v>0</v>
      </c>
      <c r="Q43" s="12">
        <f t="shared" si="66"/>
        <v>0</v>
      </c>
      <c r="R43" s="12">
        <f t="shared" si="66"/>
        <v>0</v>
      </c>
      <c r="S43" s="12">
        <f t="shared" si="66"/>
        <v>0</v>
      </c>
      <c r="T43" s="12">
        <f t="shared" si="66"/>
        <v>0</v>
      </c>
      <c r="U43" s="12">
        <f t="shared" si="66"/>
        <v>0</v>
      </c>
      <c r="V43" s="12">
        <f t="shared" si="66"/>
        <v>0</v>
      </c>
    </row>
    <row r="44" spans="1:22" s="4" customFormat="1" ht="34">
      <c r="B44" s="7" t="s">
        <v>28</v>
      </c>
      <c r="C44" s="3">
        <f>C42/$C$42</f>
        <v>1</v>
      </c>
      <c r="D44" s="3">
        <f t="shared" ref="D44:I44" si="67">D42/$C$42</f>
        <v>1.483710530165298</v>
      </c>
      <c r="E44" s="3">
        <f t="shared" si="67"/>
        <v>2.640420471367031</v>
      </c>
      <c r="F44" s="3">
        <f>F42/$F$42</f>
        <v>1</v>
      </c>
      <c r="G44" s="3">
        <f t="shared" ref="G44:H44" si="68">G42/$F$42</f>
        <v>1.3824616326146313</v>
      </c>
      <c r="H44" s="3">
        <f t="shared" si="68"/>
        <v>1.5038474692202461</v>
      </c>
      <c r="I44" s="3">
        <f t="shared" si="67"/>
        <v>2.4944268661009636</v>
      </c>
      <c r="J44" s="3">
        <f t="shared" ref="J44" si="69">J42/$F$42</f>
        <v>2.2096578551112596</v>
      </c>
      <c r="M44"/>
      <c r="N44" s="7" t="s">
        <v>28</v>
      </c>
      <c r="O44" s="3">
        <f>O42/$O$42</f>
        <v>1</v>
      </c>
      <c r="P44" s="3">
        <f t="shared" ref="P44:U44" si="70">P42/$O$42</f>
        <v>4.5472596585804128</v>
      </c>
      <c r="Q44" s="3">
        <f t="shared" si="70"/>
        <v>5.101869606903163</v>
      </c>
      <c r="R44" s="3">
        <f>R42/$R$42</f>
        <v>1</v>
      </c>
      <c r="S44" s="3">
        <f t="shared" ref="S44:V44" si="71">S42/$R$42</f>
        <v>0.99556317709183961</v>
      </c>
      <c r="T44" s="3">
        <f t="shared" si="71"/>
        <v>1.1356503277023908</v>
      </c>
      <c r="U44" s="3">
        <f t="shared" si="70"/>
        <v>33.785714285714285</v>
      </c>
      <c r="V44" s="3">
        <f t="shared" si="71"/>
        <v>2.4062554214478675</v>
      </c>
    </row>
    <row r="45" spans="1:22" ht="34">
      <c r="B45" s="7" t="s">
        <v>27</v>
      </c>
      <c r="C45" s="3">
        <f>C43/$C$43</f>
        <v>1</v>
      </c>
      <c r="D45" s="3">
        <f t="shared" ref="D45:I45" si="72">D43/$C$43</f>
        <v>2.5576275576275576</v>
      </c>
      <c r="E45" s="3">
        <f t="shared" si="72"/>
        <v>3.6745001030715314</v>
      </c>
      <c r="F45" s="3">
        <f>F43/C43</f>
        <v>2.7408228627740825</v>
      </c>
      <c r="G45" s="3">
        <f>G43/D43</f>
        <v>1.4540306462358428</v>
      </c>
      <c r="H45" s="3">
        <f>H43/E43</f>
        <v>1.2809896048180844</v>
      </c>
      <c r="I45" s="3">
        <f t="shared" si="72"/>
        <v>4.9242424242424239</v>
      </c>
      <c r="J45" s="3">
        <f t="shared" ref="J45" si="73">J43/$F$43</f>
        <v>2.0481771885862092</v>
      </c>
      <c r="N45" s="7" t="s">
        <v>27</v>
      </c>
      <c r="O45" s="3"/>
      <c r="P45" s="3"/>
      <c r="Q45" s="3"/>
      <c r="R45" s="3"/>
      <c r="S45" s="3"/>
      <c r="T45" s="3"/>
      <c r="U45" s="3"/>
      <c r="V45" s="3"/>
    </row>
    <row r="46" spans="1:22" ht="17">
      <c r="B46" s="7" t="s">
        <v>13</v>
      </c>
      <c r="C46" s="13">
        <f>C42/C43</f>
        <v>24.787878787878785</v>
      </c>
      <c r="D46" s="13">
        <f t="shared" ref="D46:J46" si="74">D42/D43</f>
        <v>14.379746835443036</v>
      </c>
      <c r="E46" s="13">
        <f t="shared" si="74"/>
        <v>17.812061711079945</v>
      </c>
      <c r="F46" s="13">
        <f t="shared" si="74"/>
        <v>7.7303370786516847</v>
      </c>
      <c r="G46" s="13">
        <f t="shared" si="74"/>
        <v>7.876288659793814</v>
      </c>
      <c r="H46" s="13">
        <f t="shared" si="74"/>
        <v>6.7692307692307692</v>
      </c>
      <c r="I46" s="13">
        <f t="shared" si="74"/>
        <v>12.55656108597285</v>
      </c>
      <c r="J46" s="13">
        <f t="shared" si="74"/>
        <v>8.3398058252427187</v>
      </c>
      <c r="N46" s="14"/>
      <c r="O46" s="15"/>
      <c r="P46" s="15"/>
      <c r="Q46" s="15"/>
      <c r="R46" s="15"/>
      <c r="S46" s="15"/>
      <c r="T46" s="15"/>
      <c r="U46" s="15"/>
      <c r="V46" s="15"/>
    </row>
    <row r="47" spans="1:22" ht="17">
      <c r="B47" s="14" t="s">
        <v>30</v>
      </c>
      <c r="C47" s="3">
        <f>C46/$C$46</f>
        <v>1</v>
      </c>
      <c r="D47" s="3">
        <f t="shared" ref="D47:I47" si="75">D46/$C$46</f>
        <v>0.58011203614868001</v>
      </c>
      <c r="E47" s="3">
        <f t="shared" si="75"/>
        <v>0.71857950668170933</v>
      </c>
      <c r="F47" s="3">
        <f>F46/$F$46</f>
        <v>1</v>
      </c>
      <c r="G47" s="3">
        <f t="shared" ref="G47:J47" si="76">G46/$F$46</f>
        <v>1.0188803644210023</v>
      </c>
      <c r="H47" s="3">
        <f t="shared" si="76"/>
        <v>0.87567084078711988</v>
      </c>
      <c r="I47" s="3">
        <f t="shared" si="75"/>
        <v>0.50656053280819568</v>
      </c>
      <c r="J47" s="3">
        <f t="shared" si="76"/>
        <v>1.0788411605328518</v>
      </c>
      <c r="N47" s="14"/>
      <c r="O47" s="15"/>
      <c r="P47" s="15"/>
      <c r="Q47" s="15"/>
      <c r="R47" s="15"/>
      <c r="S47" s="15"/>
      <c r="T47" s="15"/>
      <c r="U47" s="15"/>
      <c r="V47" s="15"/>
    </row>
    <row r="51" spans="1:10">
      <c r="C51" s="28" t="s">
        <v>10</v>
      </c>
      <c r="D51" s="28"/>
      <c r="E51" s="28"/>
      <c r="F51" s="28" t="s">
        <v>11</v>
      </c>
      <c r="G51" s="28"/>
      <c r="H51" s="28"/>
      <c r="I51" s="28" t="s">
        <v>3</v>
      </c>
      <c r="J51" s="28"/>
    </row>
    <row r="52" spans="1:10">
      <c r="B52" s="1"/>
      <c r="C52" s="1" t="s">
        <v>4</v>
      </c>
      <c r="D52" s="1" t="s">
        <v>6</v>
      </c>
      <c r="E52" s="1" t="s">
        <v>7</v>
      </c>
      <c r="F52" s="1" t="s">
        <v>4</v>
      </c>
      <c r="G52" s="1" t="s">
        <v>6</v>
      </c>
      <c r="H52" s="1" t="s">
        <v>7</v>
      </c>
      <c r="I52" s="1" t="s">
        <v>8</v>
      </c>
      <c r="J52" s="1" t="s">
        <v>9</v>
      </c>
    </row>
    <row r="53" spans="1:10">
      <c r="B53" s="1" t="s">
        <v>23</v>
      </c>
      <c r="C53" s="1">
        <v>463</v>
      </c>
      <c r="D53" s="1">
        <v>964</v>
      </c>
      <c r="E53" s="1">
        <v>2200</v>
      </c>
      <c r="F53" s="1">
        <v>440</v>
      </c>
      <c r="G53" s="1">
        <v>439</v>
      </c>
      <c r="H53" s="1">
        <v>393</v>
      </c>
      <c r="I53" s="1">
        <v>3450</v>
      </c>
      <c r="J53" s="1">
        <v>1700</v>
      </c>
    </row>
    <row r="54" spans="1:10">
      <c r="B54" s="1" t="s">
        <v>19</v>
      </c>
      <c r="C54" s="1">
        <v>2130</v>
      </c>
      <c r="D54" s="1">
        <v>1130</v>
      </c>
      <c r="E54" s="1">
        <v>2730</v>
      </c>
      <c r="F54" s="1">
        <v>1990</v>
      </c>
      <c r="G54" s="1">
        <v>1170</v>
      </c>
      <c r="H54" s="1">
        <v>1280</v>
      </c>
      <c r="I54" s="1">
        <v>2280</v>
      </c>
      <c r="J54" s="1">
        <v>870</v>
      </c>
    </row>
    <row r="55" spans="1:10" ht="34">
      <c r="A55" s="5" t="s">
        <v>2</v>
      </c>
      <c r="B55" s="1" t="s">
        <v>1</v>
      </c>
      <c r="C55" s="1">
        <v>826</v>
      </c>
      <c r="D55" s="1">
        <v>699</v>
      </c>
      <c r="E55" s="1">
        <v>796</v>
      </c>
      <c r="F55" s="1">
        <v>668</v>
      </c>
      <c r="G55" s="1">
        <v>656</v>
      </c>
      <c r="H55" s="1">
        <v>807</v>
      </c>
      <c r="I55" s="1">
        <v>764</v>
      </c>
      <c r="J55" s="1">
        <v>815</v>
      </c>
    </row>
    <row r="56" spans="1:10">
      <c r="B56" s="1" t="s">
        <v>13</v>
      </c>
      <c r="C56" s="2">
        <f>C53/C54</f>
        <v>0.21737089201877935</v>
      </c>
      <c r="D56" s="2">
        <f>D53/D54</f>
        <v>0.85309734513274338</v>
      </c>
      <c r="E56" s="2">
        <f>E53/E54</f>
        <v>0.80586080586080588</v>
      </c>
      <c r="F56" s="2">
        <f t="shared" ref="F56:J56" si="77">F53/F54</f>
        <v>0.22110552763819097</v>
      </c>
      <c r="G56" s="2">
        <f t="shared" si="77"/>
        <v>0.37521367521367521</v>
      </c>
      <c r="H56" s="2">
        <f t="shared" si="77"/>
        <v>0.30703124999999998</v>
      </c>
      <c r="I56" s="2">
        <f t="shared" si="77"/>
        <v>1.513157894736842</v>
      </c>
      <c r="J56" s="2">
        <f t="shared" si="77"/>
        <v>1.9540229885057472</v>
      </c>
    </row>
    <row r="57" spans="1:10">
      <c r="B57" s="1" t="s">
        <v>35</v>
      </c>
      <c r="C57" s="9">
        <f>C56/C55</f>
        <v>2.6316088622128252E-4</v>
      </c>
      <c r="D57" s="9">
        <f t="shared" ref="D57:J57" si="78">D56/D55</f>
        <v>1.2204539987592895E-3</v>
      </c>
      <c r="E57" s="9">
        <f t="shared" si="78"/>
        <v>1.0123879470613139E-3</v>
      </c>
      <c r="F57" s="9">
        <f t="shared" si="78"/>
        <v>3.3099629885956732E-4</v>
      </c>
      <c r="G57" s="9">
        <f t="shared" si="78"/>
        <v>5.7197206587450487E-4</v>
      </c>
      <c r="H57" s="9">
        <f t="shared" si="78"/>
        <v>3.8046003717472115E-4</v>
      </c>
      <c r="I57" s="9">
        <f t="shared" si="78"/>
        <v>1.9805731606503166E-3</v>
      </c>
      <c r="J57" s="9">
        <f t="shared" si="78"/>
        <v>2.3975742190254566E-3</v>
      </c>
    </row>
    <row r="58" spans="1:10" ht="17">
      <c r="B58" s="6" t="s">
        <v>29</v>
      </c>
      <c r="C58" s="3">
        <f>C57/$C$57</f>
        <v>1</v>
      </c>
      <c r="D58" s="3">
        <f>D57/$C$57</f>
        <v>4.6376724758901045</v>
      </c>
      <c r="E58" s="3">
        <f>E57/$C$57</f>
        <v>3.8470304671722122</v>
      </c>
      <c r="F58" s="3">
        <f>F57/$F$57</f>
        <v>1</v>
      </c>
      <c r="G58" s="3">
        <f t="shared" ref="G58:J58" si="79">G57/$F$57</f>
        <v>1.7280316059279472</v>
      </c>
      <c r="H58" s="3">
        <f t="shared" si="79"/>
        <v>1.1494389468570461</v>
      </c>
      <c r="I58" s="3">
        <f>I57/$C$57</f>
        <v>7.5260924565549754</v>
      </c>
      <c r="J58" s="3">
        <f t="shared" si="79"/>
        <v>7.2435076382611809</v>
      </c>
    </row>
    <row r="59" spans="1:10" ht="17">
      <c r="B59" s="11" t="s">
        <v>24</v>
      </c>
      <c r="C59" s="12">
        <f>C53/C55</f>
        <v>0.56053268765133168</v>
      </c>
      <c r="D59" s="12">
        <f t="shared" ref="D59:J59" si="80">D53/D55</f>
        <v>1.3791130185979972</v>
      </c>
      <c r="E59" s="12">
        <f t="shared" si="80"/>
        <v>2.7638190954773871</v>
      </c>
      <c r="F59" s="12">
        <f t="shared" si="80"/>
        <v>0.6586826347305389</v>
      </c>
      <c r="G59" s="12">
        <f t="shared" si="80"/>
        <v>0.66920731707317072</v>
      </c>
      <c r="H59" s="12">
        <f t="shared" si="80"/>
        <v>0.48698884758364314</v>
      </c>
      <c r="I59" s="12">
        <f t="shared" si="80"/>
        <v>4.5157068062827221</v>
      </c>
      <c r="J59" s="12">
        <f t="shared" si="80"/>
        <v>2.0858895705521472</v>
      </c>
    </row>
    <row r="60" spans="1:10" ht="17">
      <c r="B60" s="11" t="s">
        <v>25</v>
      </c>
      <c r="C60" s="12">
        <f>C54/C55</f>
        <v>2.5786924939467313</v>
      </c>
      <c r="D60" s="12">
        <f t="shared" ref="D60:J60" si="81">D54/D55</f>
        <v>1.6165951359084407</v>
      </c>
      <c r="E60" s="12">
        <f t="shared" si="81"/>
        <v>3.4296482412060301</v>
      </c>
      <c r="F60" s="12">
        <f t="shared" si="81"/>
        <v>2.9790419161676644</v>
      </c>
      <c r="G60" s="12">
        <f t="shared" si="81"/>
        <v>1.7835365853658536</v>
      </c>
      <c r="H60" s="12">
        <f t="shared" si="81"/>
        <v>1.5861214374225527</v>
      </c>
      <c r="I60" s="12">
        <f t="shared" si="81"/>
        <v>2.9842931937172774</v>
      </c>
      <c r="J60" s="12">
        <f t="shared" si="81"/>
        <v>1.0674846625766872</v>
      </c>
    </row>
    <row r="61" spans="1:10" ht="17">
      <c r="B61" s="7" t="s">
        <v>28</v>
      </c>
      <c r="C61" s="3">
        <f>C59/$C$59</f>
        <v>1</v>
      </c>
      <c r="D61" s="3">
        <f t="shared" ref="D61:E61" si="82">D59/$C$59</f>
        <v>2.4603614543454553</v>
      </c>
      <c r="E61" s="3">
        <f t="shared" si="82"/>
        <v>4.9307010213052305</v>
      </c>
      <c r="F61" s="3">
        <f>F59/$F$59</f>
        <v>1</v>
      </c>
      <c r="G61" s="3">
        <f t="shared" ref="G61:H61" si="83">G59/$F$59</f>
        <v>1.015978381374723</v>
      </c>
      <c r="H61" s="3">
        <f t="shared" si="83"/>
        <v>0.73933761405880372</v>
      </c>
      <c r="I61" s="3">
        <f t="shared" ref="I61" si="84">I59/$C$59</f>
        <v>8.0560989675799757</v>
      </c>
      <c r="J61" s="3">
        <f t="shared" ref="J61" si="85">J59/$F$59</f>
        <v>3.1667596207473507</v>
      </c>
    </row>
    <row r="62" spans="1:10" ht="17">
      <c r="B62" s="7" t="s">
        <v>27</v>
      </c>
      <c r="C62" s="3">
        <f>C60/$C$60</f>
        <v>1</v>
      </c>
      <c r="D62" s="3">
        <f t="shared" ref="D62:E62" si="86">D60/$C$60</f>
        <v>0.62690496819735775</v>
      </c>
      <c r="E62" s="3">
        <f t="shared" si="86"/>
        <v>1.3299950456507892</v>
      </c>
      <c r="F62" s="3">
        <f>F60/$F$60</f>
        <v>1</v>
      </c>
      <c r="G62" s="3">
        <f t="shared" ref="G62:H62" si="87">G60/$F$60</f>
        <v>0.59869469297708056</v>
      </c>
      <c r="H62" s="3">
        <f t="shared" si="87"/>
        <v>0.53242669356696748</v>
      </c>
      <c r="I62" s="3">
        <f t="shared" ref="I62" si="88">I60/$C$60</f>
        <v>1.1572892854509254</v>
      </c>
      <c r="J62" s="3">
        <f t="shared" ref="J62" si="89">J60/$F$60</f>
        <v>0.35833153497549097</v>
      </c>
    </row>
    <row r="63" spans="1:10" ht="17">
      <c r="B63" s="7" t="s">
        <v>13</v>
      </c>
      <c r="C63" s="13">
        <f>C59/C60</f>
        <v>0.21737089201877932</v>
      </c>
      <c r="D63" s="13">
        <f t="shared" ref="D63:J63" si="90">D59/D60</f>
        <v>0.85309734513274338</v>
      </c>
      <c r="E63" s="13">
        <f t="shared" si="90"/>
        <v>0.80586080586080588</v>
      </c>
      <c r="F63" s="13">
        <f t="shared" si="90"/>
        <v>0.22110552763819097</v>
      </c>
      <c r="G63" s="13">
        <f t="shared" si="90"/>
        <v>0.37521367521367521</v>
      </c>
      <c r="H63" s="13">
        <f t="shared" si="90"/>
        <v>0.30703124999999998</v>
      </c>
      <c r="I63" s="13">
        <f t="shared" si="90"/>
        <v>1.513157894736842</v>
      </c>
      <c r="J63" s="13">
        <f t="shared" si="90"/>
        <v>1.954022988505747</v>
      </c>
    </row>
    <row r="64" spans="1:10" ht="17">
      <c r="B64" s="14" t="s">
        <v>30</v>
      </c>
      <c r="C64" s="3">
        <f>C63/$C$63</f>
        <v>1</v>
      </c>
      <c r="D64" s="3">
        <f t="shared" ref="D64:I64" si="91">D63/$C$63</f>
        <v>3.9246162961830313</v>
      </c>
      <c r="E64" s="3">
        <f t="shared" si="91"/>
        <v>3.7073078109795179</v>
      </c>
      <c r="F64" s="3">
        <f>F63/$F$63</f>
        <v>1</v>
      </c>
      <c r="G64" s="3">
        <f t="shared" ref="G64:H64" si="92">G63/$F$63</f>
        <v>1.6969891219891218</v>
      </c>
      <c r="H64" s="3">
        <f t="shared" si="92"/>
        <v>1.3886186079545453</v>
      </c>
      <c r="I64" s="3">
        <f t="shared" si="91"/>
        <v>6.9611799477094465</v>
      </c>
      <c r="J64" s="3">
        <f>J63/$F$63</f>
        <v>8.8375130616509914</v>
      </c>
    </row>
  </sheetData>
  <mergeCells count="21">
    <mergeCell ref="C51:E51"/>
    <mergeCell ref="F51:H51"/>
    <mergeCell ref="I51:J51"/>
    <mergeCell ref="C34:E34"/>
    <mergeCell ref="F34:H34"/>
    <mergeCell ref="I34:J34"/>
    <mergeCell ref="O34:Q34"/>
    <mergeCell ref="R34:T34"/>
    <mergeCell ref="U34:V34"/>
    <mergeCell ref="C18:E18"/>
    <mergeCell ref="F18:H18"/>
    <mergeCell ref="I18:J18"/>
    <mergeCell ref="O18:Q18"/>
    <mergeCell ref="R18:T18"/>
    <mergeCell ref="U18:V18"/>
    <mergeCell ref="U2:V2"/>
    <mergeCell ref="C2:E2"/>
    <mergeCell ref="F2:H2"/>
    <mergeCell ref="I2:J2"/>
    <mergeCell ref="O2:Q2"/>
    <mergeCell ref="R2:T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56"/>
  <sheetViews>
    <sheetView topLeftCell="A22" workbookViewId="0">
      <selection activeCell="C37" sqref="C37"/>
    </sheetView>
  </sheetViews>
  <sheetFormatPr baseColWidth="10" defaultRowHeight="16"/>
  <cols>
    <col min="1" max="1" width="10.83203125" customWidth="1"/>
    <col min="2" max="2" width="21.1640625" customWidth="1"/>
    <col min="14" max="14" width="17.33203125" customWidth="1"/>
  </cols>
  <sheetData>
    <row r="2" spans="1:22">
      <c r="C2" s="28" t="s">
        <v>10</v>
      </c>
      <c r="D2" s="28"/>
      <c r="E2" s="28"/>
      <c r="F2" s="28" t="s">
        <v>11</v>
      </c>
      <c r="G2" s="28"/>
      <c r="H2" s="28"/>
      <c r="I2" s="28" t="s">
        <v>3</v>
      </c>
      <c r="J2" s="28"/>
      <c r="O2" s="28" t="s">
        <v>10</v>
      </c>
      <c r="P2" s="28"/>
      <c r="Q2" s="28"/>
      <c r="R2" s="28" t="s">
        <v>11</v>
      </c>
      <c r="S2" s="28"/>
      <c r="T2" s="28"/>
      <c r="U2" s="28" t="s">
        <v>3</v>
      </c>
      <c r="V2" s="28"/>
    </row>
    <row r="3" spans="1:22">
      <c r="B3" s="1"/>
      <c r="C3" s="1" t="s">
        <v>4</v>
      </c>
      <c r="D3" s="1" t="s">
        <v>6</v>
      </c>
      <c r="E3" s="1" t="s">
        <v>7</v>
      </c>
      <c r="F3" s="1" t="s">
        <v>4</v>
      </c>
      <c r="G3" s="1" t="s">
        <v>6</v>
      </c>
      <c r="H3" s="1" t="s">
        <v>7</v>
      </c>
      <c r="I3" s="1" t="s">
        <v>8</v>
      </c>
      <c r="J3" s="1" t="s">
        <v>9</v>
      </c>
      <c r="N3" s="1"/>
      <c r="O3" s="1" t="s">
        <v>4</v>
      </c>
      <c r="P3" s="1" t="s">
        <v>6</v>
      </c>
      <c r="Q3" s="1" t="s">
        <v>7</v>
      </c>
      <c r="R3" s="1" t="s">
        <v>4</v>
      </c>
      <c r="S3" s="1" t="s">
        <v>6</v>
      </c>
      <c r="T3" s="1" t="s">
        <v>7</v>
      </c>
      <c r="U3" s="1" t="s">
        <v>8</v>
      </c>
      <c r="V3" s="1" t="s">
        <v>9</v>
      </c>
    </row>
    <row r="4" spans="1:22">
      <c r="B4" s="1" t="s">
        <v>5</v>
      </c>
      <c r="C4" s="1">
        <v>1120</v>
      </c>
      <c r="D4" s="1">
        <v>3060</v>
      </c>
      <c r="E4" s="1">
        <v>678</v>
      </c>
      <c r="F4" s="1">
        <v>594</v>
      </c>
      <c r="G4" s="1">
        <v>1500</v>
      </c>
      <c r="H4" s="1">
        <v>1290</v>
      </c>
      <c r="I4" s="1">
        <v>3780</v>
      </c>
      <c r="J4" s="1">
        <v>5160</v>
      </c>
      <c r="N4" s="1" t="s">
        <v>18</v>
      </c>
      <c r="O4" s="1">
        <v>172</v>
      </c>
      <c r="P4" s="1">
        <v>571</v>
      </c>
      <c r="Q4" s="1">
        <v>470</v>
      </c>
      <c r="R4" s="1">
        <v>93</v>
      </c>
      <c r="S4" s="1">
        <v>199</v>
      </c>
      <c r="T4" s="1">
        <v>263</v>
      </c>
      <c r="U4" s="1">
        <v>656</v>
      </c>
      <c r="V4" s="1">
        <v>425</v>
      </c>
    </row>
    <row r="5" spans="1:22">
      <c r="B5" s="1" t="s">
        <v>19</v>
      </c>
      <c r="C5" s="1">
        <v>6890</v>
      </c>
      <c r="D5" s="1">
        <v>2810</v>
      </c>
      <c r="E5" s="1">
        <v>3190</v>
      </c>
      <c r="F5" s="1">
        <v>3090</v>
      </c>
      <c r="G5" s="1">
        <v>3990</v>
      </c>
      <c r="H5" s="1">
        <v>5070</v>
      </c>
      <c r="I5" s="1">
        <v>4060</v>
      </c>
      <c r="J5" s="1">
        <v>5690</v>
      </c>
      <c r="N5" s="1" t="s">
        <v>19</v>
      </c>
      <c r="O5" s="1">
        <v>3930</v>
      </c>
      <c r="P5" s="1">
        <v>2500</v>
      </c>
      <c r="Q5" s="1">
        <v>3380</v>
      </c>
      <c r="R5" s="1">
        <v>3130</v>
      </c>
      <c r="S5" s="1">
        <v>3150</v>
      </c>
      <c r="T5" s="1">
        <v>3300</v>
      </c>
      <c r="U5" s="1">
        <v>2650</v>
      </c>
      <c r="V5" s="1">
        <v>2370</v>
      </c>
    </row>
    <row r="6" spans="1:22" ht="34">
      <c r="A6" s="5" t="s">
        <v>2</v>
      </c>
      <c r="B6" s="1" t="s">
        <v>1</v>
      </c>
      <c r="C6" s="1">
        <v>2310</v>
      </c>
      <c r="D6" s="1">
        <v>2720</v>
      </c>
      <c r="E6" s="1">
        <v>2500</v>
      </c>
      <c r="F6" s="1">
        <v>2880</v>
      </c>
      <c r="G6" s="1">
        <v>3270</v>
      </c>
      <c r="H6" s="1">
        <v>3440</v>
      </c>
      <c r="I6" s="1">
        <v>3120</v>
      </c>
      <c r="J6" s="1">
        <v>3810</v>
      </c>
      <c r="M6" s="5" t="s">
        <v>2</v>
      </c>
      <c r="N6" s="1" t="s">
        <v>1</v>
      </c>
      <c r="O6" s="1">
        <v>550</v>
      </c>
      <c r="P6" s="1">
        <v>533</v>
      </c>
      <c r="Q6" s="1">
        <v>531</v>
      </c>
      <c r="R6" s="1">
        <v>466</v>
      </c>
      <c r="S6" s="1">
        <v>526</v>
      </c>
      <c r="T6" s="1">
        <v>522</v>
      </c>
      <c r="U6" s="1">
        <v>452</v>
      </c>
      <c r="V6" s="1">
        <v>590</v>
      </c>
    </row>
    <row r="7" spans="1:22">
      <c r="B7" s="1" t="s">
        <v>13</v>
      </c>
      <c r="C7" s="2">
        <f>C4/C5</f>
        <v>0.1625544267053701</v>
      </c>
      <c r="D7" s="2">
        <f t="shared" ref="D7:J7" si="0">D4/D5</f>
        <v>1.0889679715302492</v>
      </c>
      <c r="E7" s="2">
        <f t="shared" si="0"/>
        <v>0.21253918495297805</v>
      </c>
      <c r="F7" s="2">
        <f t="shared" si="0"/>
        <v>0.19223300970873786</v>
      </c>
      <c r="G7" s="2">
        <f t="shared" si="0"/>
        <v>0.37593984962406013</v>
      </c>
      <c r="H7" s="2">
        <f t="shared" si="0"/>
        <v>0.25443786982248523</v>
      </c>
      <c r="I7" s="2">
        <f t="shared" si="0"/>
        <v>0.93103448275862066</v>
      </c>
      <c r="J7" s="2">
        <f t="shared" si="0"/>
        <v>0.90685413005272408</v>
      </c>
      <c r="N7" s="1" t="s">
        <v>13</v>
      </c>
      <c r="O7" s="2">
        <f>O4/O5</f>
        <v>4.3765903307888043E-2</v>
      </c>
      <c r="P7" s="2">
        <f t="shared" ref="P7:V7" si="1">P4/P5</f>
        <v>0.22839999999999999</v>
      </c>
      <c r="Q7" s="2">
        <f t="shared" si="1"/>
        <v>0.13905325443786981</v>
      </c>
      <c r="R7" s="2">
        <f t="shared" si="1"/>
        <v>2.9712460063897765E-2</v>
      </c>
      <c r="S7" s="2">
        <f t="shared" si="1"/>
        <v>6.3174603174603175E-2</v>
      </c>
      <c r="T7" s="2">
        <f t="shared" si="1"/>
        <v>7.9696969696969697E-2</v>
      </c>
      <c r="U7" s="2">
        <f t="shared" si="1"/>
        <v>0.24754716981132074</v>
      </c>
      <c r="V7" s="2">
        <f t="shared" si="1"/>
        <v>0.17932489451476794</v>
      </c>
    </row>
    <row r="8" spans="1:22">
      <c r="B8" s="1" t="s">
        <v>17</v>
      </c>
      <c r="C8" s="9">
        <f>C7/C6</f>
        <v>7.0369881690636411E-5</v>
      </c>
      <c r="D8" s="9">
        <f t="shared" ref="D8:J8" si="2">D7/D6</f>
        <v>4.00355871886121E-4</v>
      </c>
      <c r="E8" s="9">
        <f t="shared" si="2"/>
        <v>8.5015673981191222E-5</v>
      </c>
      <c r="F8" s="9">
        <f t="shared" si="2"/>
        <v>6.6747572815533982E-5</v>
      </c>
      <c r="G8" s="9">
        <f t="shared" si="2"/>
        <v>1.1496631486974316E-4</v>
      </c>
      <c r="H8" s="9">
        <f t="shared" si="2"/>
        <v>7.3964497041420119E-5</v>
      </c>
      <c r="I8" s="9">
        <f t="shared" si="2"/>
        <v>2.9840848806366046E-4</v>
      </c>
      <c r="J8" s="9">
        <f t="shared" si="2"/>
        <v>2.3801945670675172E-4</v>
      </c>
      <c r="N8" s="1" t="s">
        <v>31</v>
      </c>
      <c r="O8" s="9">
        <f>O7/O6</f>
        <v>7.9574369650705533E-5</v>
      </c>
      <c r="P8" s="9">
        <f t="shared" ref="P8" si="3">P7/P6</f>
        <v>4.2851782363977482E-4</v>
      </c>
      <c r="Q8" s="9">
        <f t="shared" ref="Q8" si="4">Q7/Q6</f>
        <v>2.6187053566453826E-4</v>
      </c>
      <c r="R8" s="9">
        <f t="shared" ref="R8" si="5">R7/R6</f>
        <v>6.3760643913943703E-5</v>
      </c>
      <c r="S8" s="9">
        <f t="shared" ref="S8" si="6">S7/S6</f>
        <v>1.2010380831673608E-4</v>
      </c>
      <c r="T8" s="9">
        <f t="shared" ref="T8" si="7">T7/T6</f>
        <v>1.5267618715894578E-4</v>
      </c>
      <c r="U8" s="9">
        <f t="shared" ref="U8" si="8">U7/U6</f>
        <v>5.4767072967106358E-4</v>
      </c>
      <c r="V8" s="9">
        <f t="shared" ref="V8" si="9">V7/V6</f>
        <v>3.0394049917757275E-4</v>
      </c>
    </row>
    <row r="9" spans="1:22" ht="17">
      <c r="B9" s="6" t="s">
        <v>29</v>
      </c>
      <c r="C9" s="3">
        <f>C8/$C$8</f>
        <v>1</v>
      </c>
      <c r="D9" s="3">
        <f t="shared" ref="D9:E9" si="10">D8/$C$8</f>
        <v>5.6893071619217075</v>
      </c>
      <c r="E9" s="3">
        <f t="shared" si="10"/>
        <v>1.2081258620689654</v>
      </c>
      <c r="F9" s="3">
        <f>F8/$F$8</f>
        <v>1</v>
      </c>
      <c r="G9" s="3">
        <f t="shared" ref="G9:J9" si="11">G8/$F$8</f>
        <v>1.7224044264121521</v>
      </c>
      <c r="H9" s="3">
        <f t="shared" si="11"/>
        <v>1.1081226465841851</v>
      </c>
      <c r="I9" s="3">
        <f t="shared" ref="I9" si="12">I8/$C$8</f>
        <v>4.2405711206896548</v>
      </c>
      <c r="J9" s="3">
        <f t="shared" si="11"/>
        <v>3.5659642241156986</v>
      </c>
      <c r="N9" s="6" t="s">
        <v>29</v>
      </c>
      <c r="O9" s="3">
        <f>O8/$O$8</f>
        <v>1</v>
      </c>
      <c r="P9" s="3">
        <f t="shared" ref="P9:U9" si="13">P8/$O$8</f>
        <v>5.3851236964963558</v>
      </c>
      <c r="Q9" s="3">
        <f t="shared" si="13"/>
        <v>3.2908904816215081</v>
      </c>
      <c r="R9" s="3">
        <f>R8/$R$8</f>
        <v>1</v>
      </c>
      <c r="S9" s="3">
        <f t="shared" ref="S9:V9" si="14">S8/$R$8</f>
        <v>1.8836668035981172</v>
      </c>
      <c r="T9" s="3">
        <f t="shared" si="14"/>
        <v>2.3945207856590875</v>
      </c>
      <c r="U9" s="3">
        <f t="shared" si="13"/>
        <v>6.8825016406046737</v>
      </c>
      <c r="V9" s="3">
        <f t="shared" si="14"/>
        <v>4.7668982074239139</v>
      </c>
    </row>
    <row r="10" spans="1:22" s="10" customFormat="1" ht="17">
      <c r="B10" s="11" t="s">
        <v>24</v>
      </c>
      <c r="C10" s="12">
        <f>C4/C6</f>
        <v>0.48484848484848486</v>
      </c>
      <c r="D10" s="12">
        <f t="shared" ref="D10:J10" si="15">D4/D6</f>
        <v>1.125</v>
      </c>
      <c r="E10" s="12">
        <f t="shared" si="15"/>
        <v>0.2712</v>
      </c>
      <c r="F10" s="12">
        <f t="shared" si="15"/>
        <v>0.20624999999999999</v>
      </c>
      <c r="G10" s="12">
        <f t="shared" si="15"/>
        <v>0.45871559633027525</v>
      </c>
      <c r="H10" s="12">
        <f t="shared" si="15"/>
        <v>0.375</v>
      </c>
      <c r="I10" s="12">
        <f t="shared" si="15"/>
        <v>1.2115384615384615</v>
      </c>
      <c r="J10" s="12">
        <f t="shared" si="15"/>
        <v>1.3543307086614174</v>
      </c>
      <c r="N10" s="11" t="s">
        <v>24</v>
      </c>
      <c r="O10" s="12">
        <f>O4/O6</f>
        <v>0.31272727272727274</v>
      </c>
      <c r="P10" s="12">
        <f t="shared" ref="P10:V10" si="16">P4/P6</f>
        <v>1.0712945590994372</v>
      </c>
      <c r="Q10" s="12">
        <f t="shared" si="16"/>
        <v>0.88512241054613938</v>
      </c>
      <c r="R10" s="12">
        <f t="shared" si="16"/>
        <v>0.19957081545064378</v>
      </c>
      <c r="S10" s="12">
        <f t="shared" si="16"/>
        <v>0.37832699619771865</v>
      </c>
      <c r="T10" s="12">
        <f t="shared" si="16"/>
        <v>0.50383141762452111</v>
      </c>
      <c r="U10" s="12">
        <f t="shared" si="16"/>
        <v>1.4513274336283186</v>
      </c>
      <c r="V10" s="12">
        <f t="shared" si="16"/>
        <v>0.72033898305084743</v>
      </c>
    </row>
    <row r="11" spans="1:22" s="10" customFormat="1" ht="17">
      <c r="B11" s="11" t="s">
        <v>25</v>
      </c>
      <c r="C11" s="12">
        <f>C5/C6</f>
        <v>2.9826839826839828</v>
      </c>
      <c r="D11" s="12">
        <f t="shared" ref="D11:J11" si="17">D5/D6</f>
        <v>1.0330882352941178</v>
      </c>
      <c r="E11" s="12">
        <f t="shared" si="17"/>
        <v>1.276</v>
      </c>
      <c r="F11" s="12">
        <f t="shared" si="17"/>
        <v>1.0729166666666667</v>
      </c>
      <c r="G11" s="12">
        <f t="shared" si="17"/>
        <v>1.2201834862385321</v>
      </c>
      <c r="H11" s="12">
        <f t="shared" si="17"/>
        <v>1.4738372093023255</v>
      </c>
      <c r="I11" s="12">
        <f t="shared" si="17"/>
        <v>1.3012820512820513</v>
      </c>
      <c r="J11" s="12">
        <f t="shared" si="17"/>
        <v>1.4934383202099737</v>
      </c>
      <c r="N11" s="11" t="s">
        <v>25</v>
      </c>
      <c r="O11" s="12">
        <f>O5/O6</f>
        <v>7.1454545454545455</v>
      </c>
      <c r="P11" s="12">
        <f t="shared" ref="P11:V11" si="18">P5/P6</f>
        <v>4.6904315196998123</v>
      </c>
      <c r="Q11" s="12">
        <f t="shared" si="18"/>
        <v>6.3653483992467041</v>
      </c>
      <c r="R11" s="12">
        <f t="shared" si="18"/>
        <v>6.7167381974248928</v>
      </c>
      <c r="S11" s="12">
        <f t="shared" si="18"/>
        <v>5.9885931558935361</v>
      </c>
      <c r="T11" s="12">
        <f t="shared" si="18"/>
        <v>6.3218390804597702</v>
      </c>
      <c r="U11" s="12">
        <f t="shared" si="18"/>
        <v>5.8628318584070795</v>
      </c>
      <c r="V11" s="12">
        <f t="shared" si="18"/>
        <v>4.0169491525423728</v>
      </c>
    </row>
    <row r="12" spans="1:22" ht="34">
      <c r="B12" s="7" t="s">
        <v>28</v>
      </c>
      <c r="C12" s="3">
        <f>C10/$C$10</f>
        <v>1</v>
      </c>
      <c r="D12" s="3">
        <f t="shared" ref="D12:I12" si="19">D10/$C$10</f>
        <v>2.3203125</v>
      </c>
      <c r="E12" s="3">
        <f t="shared" si="19"/>
        <v>0.55935000000000001</v>
      </c>
      <c r="F12" s="3">
        <f>F10/$F$10</f>
        <v>1</v>
      </c>
      <c r="G12" s="3">
        <f t="shared" ref="G12:H12" si="20">G10/$F$10</f>
        <v>2.2240756185710318</v>
      </c>
      <c r="H12" s="3">
        <f t="shared" si="20"/>
        <v>1.8181818181818183</v>
      </c>
      <c r="I12" s="3">
        <f t="shared" si="19"/>
        <v>2.4987980769230766</v>
      </c>
      <c r="J12" s="3">
        <f t="shared" ref="J12" si="21">J10/$F$10</f>
        <v>6.5664519207826304</v>
      </c>
      <c r="N12" s="7" t="s">
        <v>26</v>
      </c>
      <c r="O12" s="3">
        <f>O10/$O$10</f>
        <v>1</v>
      </c>
      <c r="P12" s="3">
        <f t="shared" ref="P12:U12" si="22">P10/$O$10</f>
        <v>3.4256512064226188</v>
      </c>
      <c r="Q12" s="3">
        <f t="shared" si="22"/>
        <v>2.8303332895370734</v>
      </c>
      <c r="R12" s="3">
        <f>R10/$R$10</f>
        <v>1</v>
      </c>
      <c r="S12" s="3">
        <f t="shared" ref="S12:T12" si="23">S10/$R$10</f>
        <v>1.8957030132057728</v>
      </c>
      <c r="T12" s="3">
        <f t="shared" si="23"/>
        <v>2.5245746302476002</v>
      </c>
      <c r="U12" s="3">
        <f t="shared" si="22"/>
        <v>4.6408726075324136</v>
      </c>
      <c r="V12" s="3">
        <f t="shared" ref="V12" si="24">V10/$R$10</f>
        <v>3.6094404957171493</v>
      </c>
    </row>
    <row r="13" spans="1:22" ht="34">
      <c r="B13" s="7" t="s">
        <v>27</v>
      </c>
      <c r="C13" s="3">
        <f>C11/$C$11</f>
        <v>1</v>
      </c>
      <c r="D13" s="3">
        <f t="shared" ref="D13:I13" si="25">D11/$C$11</f>
        <v>0.34636194826261418</v>
      </c>
      <c r="E13" s="3">
        <f t="shared" si="25"/>
        <v>0.42780261248185775</v>
      </c>
      <c r="F13" s="3">
        <f>F11/$F$11</f>
        <v>1</v>
      </c>
      <c r="G13" s="3">
        <f t="shared" ref="G13:H13" si="26">G11/$F$11</f>
        <v>1.1372583949407677</v>
      </c>
      <c r="H13" s="3">
        <f t="shared" si="26"/>
        <v>1.3736735154662452</v>
      </c>
      <c r="I13" s="3">
        <f t="shared" si="25"/>
        <v>0.4362788880205426</v>
      </c>
      <c r="J13" s="3">
        <f t="shared" ref="J13" si="27">J11/$F$11</f>
        <v>1.3919425120403637</v>
      </c>
      <c r="N13" s="7" t="s">
        <v>27</v>
      </c>
      <c r="O13" s="3">
        <f>O11/$O$11</f>
        <v>1</v>
      </c>
      <c r="P13" s="3">
        <f t="shared" ref="P13:U13" si="28">P11/$O$11</f>
        <v>0.65642171395289994</v>
      </c>
      <c r="Q13" s="3">
        <f t="shared" si="28"/>
        <v>0.89082483958923342</v>
      </c>
      <c r="R13" s="3">
        <f>R11/$R$11</f>
        <v>1</v>
      </c>
      <c r="S13" s="3">
        <f t="shared" ref="S13:T13" si="29">S11/$R$11</f>
        <v>0.89159246346529963</v>
      </c>
      <c r="T13" s="3">
        <f t="shared" si="29"/>
        <v>0.94120671293746094</v>
      </c>
      <c r="U13" s="3">
        <f t="shared" si="28"/>
        <v>0.82049809723254297</v>
      </c>
      <c r="V13" s="3">
        <f t="shared" ref="V13" si="30">V11/$R$11</f>
        <v>0.59805057670439166</v>
      </c>
    </row>
    <row r="16" spans="1:22">
      <c r="C16" s="28" t="s">
        <v>10</v>
      </c>
      <c r="D16" s="28"/>
      <c r="E16" s="28"/>
      <c r="F16" s="28" t="s">
        <v>11</v>
      </c>
      <c r="G16" s="28"/>
      <c r="H16" s="28"/>
      <c r="I16" s="28" t="s">
        <v>3</v>
      </c>
      <c r="J16" s="28"/>
      <c r="O16" s="28" t="s">
        <v>10</v>
      </c>
      <c r="P16" s="28"/>
      <c r="Q16" s="28"/>
      <c r="R16" s="28" t="s">
        <v>11</v>
      </c>
      <c r="S16" s="28"/>
      <c r="T16" s="28"/>
      <c r="U16" s="28" t="s">
        <v>3</v>
      </c>
      <c r="V16" s="28"/>
    </row>
    <row r="17" spans="1:22">
      <c r="B17" s="1"/>
      <c r="C17" s="1" t="s">
        <v>4</v>
      </c>
      <c r="D17" s="1" t="s">
        <v>6</v>
      </c>
      <c r="E17" s="1" t="s">
        <v>7</v>
      </c>
      <c r="F17" s="1" t="s">
        <v>4</v>
      </c>
      <c r="G17" s="1" t="s">
        <v>6</v>
      </c>
      <c r="H17" s="1" t="s">
        <v>7</v>
      </c>
      <c r="I17" s="1" t="s">
        <v>8</v>
      </c>
      <c r="J17" s="1" t="s">
        <v>9</v>
      </c>
      <c r="N17" s="1"/>
      <c r="O17" s="1" t="s">
        <v>4</v>
      </c>
      <c r="P17" s="1" t="s">
        <v>6</v>
      </c>
      <c r="Q17" s="1" t="s">
        <v>7</v>
      </c>
      <c r="R17" s="1" t="s">
        <v>4</v>
      </c>
      <c r="S17" s="1" t="s">
        <v>6</v>
      </c>
      <c r="T17" s="1" t="s">
        <v>7</v>
      </c>
      <c r="U17" s="1" t="s">
        <v>8</v>
      </c>
      <c r="V17" s="1" t="s">
        <v>9</v>
      </c>
    </row>
    <row r="18" spans="1:22">
      <c r="B18" s="1" t="s">
        <v>15</v>
      </c>
      <c r="C18" s="1">
        <v>28.3</v>
      </c>
      <c r="D18" s="1">
        <v>4010</v>
      </c>
      <c r="E18" s="1">
        <v>2270</v>
      </c>
      <c r="F18" s="1">
        <v>390</v>
      </c>
      <c r="G18" s="1">
        <v>1690</v>
      </c>
      <c r="H18" s="1">
        <v>1010</v>
      </c>
      <c r="I18" s="1">
        <v>14400</v>
      </c>
      <c r="J18" s="1">
        <v>17100</v>
      </c>
      <c r="N18" s="1" t="s">
        <v>20</v>
      </c>
      <c r="O18" s="1">
        <v>4.59</v>
      </c>
      <c r="P18" s="1">
        <v>26.9</v>
      </c>
      <c r="Q18" s="1">
        <v>85.7</v>
      </c>
      <c r="R18" s="1">
        <v>18.8</v>
      </c>
      <c r="S18" s="1">
        <v>49.9</v>
      </c>
      <c r="T18" s="1">
        <v>80.7</v>
      </c>
      <c r="U18" s="1">
        <v>2140</v>
      </c>
      <c r="V18" s="1">
        <v>2020</v>
      </c>
    </row>
    <row r="19" spans="1:22">
      <c r="B19" s="1" t="s">
        <v>19</v>
      </c>
      <c r="C19" s="1">
        <v>6530</v>
      </c>
      <c r="D19" s="1">
        <v>3240</v>
      </c>
      <c r="E19" s="1">
        <v>3680</v>
      </c>
      <c r="F19" s="1">
        <v>4120</v>
      </c>
      <c r="G19" s="1">
        <v>3240</v>
      </c>
      <c r="H19" s="1">
        <v>4410</v>
      </c>
      <c r="I19" s="1">
        <v>4530</v>
      </c>
      <c r="J19" s="1">
        <v>4880</v>
      </c>
      <c r="N19" s="1" t="s">
        <v>19</v>
      </c>
      <c r="O19" s="1">
        <v>877</v>
      </c>
      <c r="P19" s="1">
        <v>591</v>
      </c>
      <c r="Q19" s="1">
        <v>775</v>
      </c>
      <c r="R19" s="1">
        <v>820</v>
      </c>
      <c r="S19" s="1">
        <v>866</v>
      </c>
      <c r="T19" s="1">
        <v>1060</v>
      </c>
      <c r="U19" s="1">
        <v>1500</v>
      </c>
      <c r="V19" s="1">
        <v>1690</v>
      </c>
    </row>
    <row r="20" spans="1:22" ht="34">
      <c r="A20" s="5" t="s">
        <v>2</v>
      </c>
      <c r="B20" s="1" t="s">
        <v>1</v>
      </c>
      <c r="C20" s="1">
        <v>2310</v>
      </c>
      <c r="D20" s="1">
        <v>2720</v>
      </c>
      <c r="E20" s="1">
        <v>2500</v>
      </c>
      <c r="F20" s="1">
        <v>2880</v>
      </c>
      <c r="G20" s="1">
        <v>3270</v>
      </c>
      <c r="H20" s="1">
        <v>3440</v>
      </c>
      <c r="I20" s="1">
        <v>3120</v>
      </c>
      <c r="J20" s="1">
        <v>3810</v>
      </c>
      <c r="M20" s="5" t="s">
        <v>2</v>
      </c>
      <c r="N20" s="1" t="s">
        <v>1</v>
      </c>
      <c r="O20" s="1">
        <v>550</v>
      </c>
      <c r="P20" s="1">
        <v>533</v>
      </c>
      <c r="Q20" s="1">
        <v>531</v>
      </c>
      <c r="R20" s="1">
        <v>466</v>
      </c>
      <c r="S20" s="1">
        <v>526</v>
      </c>
      <c r="T20" s="1">
        <v>522</v>
      </c>
      <c r="U20" s="1">
        <v>452</v>
      </c>
      <c r="V20" s="1">
        <v>590</v>
      </c>
    </row>
    <row r="21" spans="1:22">
      <c r="B21" s="1" t="s">
        <v>13</v>
      </c>
      <c r="C21" s="2">
        <f>C18/C19</f>
        <v>4.333843797856049E-3</v>
      </c>
      <c r="D21" s="2">
        <f>D18/D19</f>
        <v>1.2376543209876543</v>
      </c>
      <c r="E21" s="2">
        <f>E18/E19</f>
        <v>0.61684782608695654</v>
      </c>
      <c r="F21" s="2">
        <f t="shared" ref="F21:J21" si="31">F18/F19</f>
        <v>9.4660194174757281E-2</v>
      </c>
      <c r="G21" s="2">
        <f t="shared" si="31"/>
        <v>0.52160493827160492</v>
      </c>
      <c r="H21" s="2">
        <f t="shared" si="31"/>
        <v>0.22902494331065759</v>
      </c>
      <c r="I21" s="2">
        <f t="shared" si="31"/>
        <v>3.1788079470198674</v>
      </c>
      <c r="J21" s="2">
        <f t="shared" si="31"/>
        <v>3.5040983606557377</v>
      </c>
      <c r="N21" s="1" t="s">
        <v>13</v>
      </c>
      <c r="O21" s="2">
        <f>O18/O19</f>
        <v>5.2337514253135691E-3</v>
      </c>
      <c r="P21" s="2">
        <f t="shared" ref="P21:V21" si="32">P18/P19</f>
        <v>4.5516074450084598E-2</v>
      </c>
      <c r="Q21" s="2">
        <f t="shared" si="32"/>
        <v>0.11058064516129032</v>
      </c>
      <c r="R21" s="2">
        <f t="shared" si="32"/>
        <v>2.2926829268292682E-2</v>
      </c>
      <c r="S21" s="2">
        <f t="shared" si="32"/>
        <v>5.7621247113163972E-2</v>
      </c>
      <c r="T21" s="2">
        <f t="shared" si="32"/>
        <v>7.6132075471698119E-2</v>
      </c>
      <c r="U21" s="2">
        <f t="shared" si="32"/>
        <v>1.4266666666666667</v>
      </c>
      <c r="V21" s="2">
        <f t="shared" si="32"/>
        <v>1.1952662721893492</v>
      </c>
    </row>
    <row r="22" spans="1:22">
      <c r="B22" s="1" t="s">
        <v>16</v>
      </c>
      <c r="C22" s="16">
        <f>C21/C20</f>
        <v>1.8761228562147398E-6</v>
      </c>
      <c r="D22" s="16">
        <f t="shared" ref="D22" si="33">D21/D20</f>
        <v>4.550199709513435E-4</v>
      </c>
      <c r="E22" s="16">
        <f t="shared" ref="E22" si="34">E21/E20</f>
        <v>2.467391304347826E-4</v>
      </c>
      <c r="F22" s="16">
        <f t="shared" ref="F22" si="35">F21/F20</f>
        <v>3.2868122977346281E-5</v>
      </c>
      <c r="G22" s="16">
        <f t="shared" ref="G22" si="36">G21/G20</f>
        <v>1.5951221353871709E-4</v>
      </c>
      <c r="H22" s="16">
        <f t="shared" ref="H22" si="37">H21/H20</f>
        <v>6.6577018404260927E-5</v>
      </c>
      <c r="I22" s="16">
        <f t="shared" ref="I22" si="38">I21/I20</f>
        <v>1.0188487009679063E-3</v>
      </c>
      <c r="J22" s="16">
        <f t="shared" ref="J22" si="39">J21/J20</f>
        <v>9.1971085581515422E-4</v>
      </c>
      <c r="N22" s="1" t="s">
        <v>21</v>
      </c>
      <c r="O22" s="9">
        <f>O21/O20</f>
        <v>9.5159116823883075E-6</v>
      </c>
      <c r="P22" s="9">
        <f t="shared" ref="P22" si="40">P21/P20</f>
        <v>8.539601210147204E-5</v>
      </c>
      <c r="Q22" s="9">
        <f t="shared" ref="Q22" si="41">Q21/Q20</f>
        <v>2.0824980256363526E-4</v>
      </c>
      <c r="R22" s="9">
        <f t="shared" ref="R22" si="42">R21/R20</f>
        <v>4.9199204438396314E-5</v>
      </c>
      <c r="S22" s="9">
        <f t="shared" ref="S22" si="43">S21/S20</f>
        <v>1.0954609717331553E-4</v>
      </c>
      <c r="T22" s="9">
        <f t="shared" ref="T22" si="44">T21/T20</f>
        <v>1.4584688787681633E-4</v>
      </c>
      <c r="U22" s="9">
        <f t="shared" ref="U22" si="45">U21/U20</f>
        <v>3.1563421828908556E-3</v>
      </c>
      <c r="V22" s="9">
        <f t="shared" ref="V22" si="46">V21/V20</f>
        <v>2.0258750376090664E-3</v>
      </c>
    </row>
    <row r="23" spans="1:22" ht="17">
      <c r="B23" s="6" t="s">
        <v>29</v>
      </c>
      <c r="C23" s="3">
        <f>C22/$C$22</f>
        <v>1</v>
      </c>
      <c r="D23" s="3">
        <f>D22/$C$22</f>
        <v>242.53207589474738</v>
      </c>
      <c r="E23" s="3">
        <f>E22/$C$22</f>
        <v>131.51544400061454</v>
      </c>
      <c r="F23" s="3">
        <f>F22/$F$22</f>
        <v>1</v>
      </c>
      <c r="G23" s="3">
        <f t="shared" ref="G23:H23" si="47">G22/$F$22</f>
        <v>4.8530977460641065</v>
      </c>
      <c r="H23" s="3">
        <f t="shared" si="47"/>
        <v>2.0255801784040983</v>
      </c>
      <c r="I23" s="3">
        <f>I22/$C$22</f>
        <v>543.06075830424697</v>
      </c>
      <c r="J23" s="3">
        <f>J22/$F$22</f>
        <v>27.981849053231521</v>
      </c>
      <c r="N23" s="6" t="s">
        <v>29</v>
      </c>
      <c r="O23" s="3">
        <f>O22/$O$22</f>
        <v>1</v>
      </c>
      <c r="P23" s="3">
        <f>P22/$O$22</f>
        <v>8.9740231889204871</v>
      </c>
      <c r="Q23" s="3">
        <f>Q22/$O$22</f>
        <v>21.884377400124066</v>
      </c>
      <c r="R23" s="3">
        <f>R22/$R$22</f>
        <v>1</v>
      </c>
      <c r="S23" s="3">
        <f t="shared" ref="S23:V23" si="48">S22/$R$22</f>
        <v>2.2265826942482625</v>
      </c>
      <c r="T23" s="3">
        <f t="shared" si="48"/>
        <v>2.9644155742281413</v>
      </c>
      <c r="U23" s="3">
        <f>U22/$O$22</f>
        <v>331.69099170313814</v>
      </c>
      <c r="V23" s="3">
        <f t="shared" si="48"/>
        <v>41.176987732509389</v>
      </c>
    </row>
    <row r="24" spans="1:22" ht="17">
      <c r="B24" s="11" t="s">
        <v>24</v>
      </c>
      <c r="C24" s="12">
        <f>C18/C20</f>
        <v>1.2251082251082252E-2</v>
      </c>
      <c r="D24" s="12">
        <f t="shared" ref="D24:J24" si="49">D18/D20</f>
        <v>1.474264705882353</v>
      </c>
      <c r="E24" s="12">
        <f t="shared" si="49"/>
        <v>0.90800000000000003</v>
      </c>
      <c r="F24" s="12">
        <f t="shared" si="49"/>
        <v>0.13541666666666666</v>
      </c>
      <c r="G24" s="12">
        <f t="shared" si="49"/>
        <v>0.51681957186544347</v>
      </c>
      <c r="H24" s="12">
        <f t="shared" si="49"/>
        <v>0.29360465116279072</v>
      </c>
      <c r="I24" s="12">
        <f t="shared" si="49"/>
        <v>4.615384615384615</v>
      </c>
      <c r="J24" s="12">
        <f t="shared" si="49"/>
        <v>4.4881889763779528</v>
      </c>
      <c r="N24" s="11" t="s">
        <v>24</v>
      </c>
      <c r="O24" s="12">
        <f>O18/O20</f>
        <v>8.3454545454545448E-3</v>
      </c>
      <c r="P24" s="12">
        <f t="shared" ref="P24:V24" si="50">P18/P20</f>
        <v>5.0469043151969976E-2</v>
      </c>
      <c r="Q24" s="12">
        <f t="shared" si="50"/>
        <v>0.16139359698681732</v>
      </c>
      <c r="R24" s="12">
        <f t="shared" si="50"/>
        <v>4.034334763948498E-2</v>
      </c>
      <c r="S24" s="12">
        <f t="shared" si="50"/>
        <v>9.486692015209125E-2</v>
      </c>
      <c r="T24" s="12">
        <f t="shared" si="50"/>
        <v>0.15459770114942528</v>
      </c>
      <c r="U24" s="12">
        <f>U18/U20</f>
        <v>4.7345132743362832</v>
      </c>
      <c r="V24" s="12">
        <f t="shared" si="50"/>
        <v>3.4237288135593222</v>
      </c>
    </row>
    <row r="25" spans="1:22" ht="17">
      <c r="B25" s="11" t="s">
        <v>25</v>
      </c>
      <c r="C25" s="12">
        <f>C19/C20</f>
        <v>2.8268398268398269</v>
      </c>
      <c r="D25" s="12">
        <f t="shared" ref="D25:J25" si="51">D19/D20</f>
        <v>1.1911764705882353</v>
      </c>
      <c r="E25" s="12">
        <f t="shared" si="51"/>
        <v>1.472</v>
      </c>
      <c r="F25" s="12">
        <f t="shared" si="51"/>
        <v>1.4305555555555556</v>
      </c>
      <c r="G25" s="12">
        <f t="shared" si="51"/>
        <v>0.99082568807339455</v>
      </c>
      <c r="H25" s="12">
        <f t="shared" si="51"/>
        <v>1.2819767441860466</v>
      </c>
      <c r="I25" s="12">
        <f t="shared" si="51"/>
        <v>1.4519230769230769</v>
      </c>
      <c r="J25" s="12">
        <f t="shared" si="51"/>
        <v>1.2808398950131235</v>
      </c>
      <c r="N25" s="11" t="s">
        <v>25</v>
      </c>
      <c r="O25" s="12">
        <f>O19/O20</f>
        <v>1.5945454545454545</v>
      </c>
      <c r="P25" s="12">
        <f t="shared" ref="P25:V25" si="52">P19/P20</f>
        <v>1.1088180112570356</v>
      </c>
      <c r="Q25" s="12">
        <f t="shared" si="52"/>
        <v>1.4595103578154425</v>
      </c>
      <c r="R25" s="12">
        <f t="shared" si="52"/>
        <v>1.7596566523605151</v>
      </c>
      <c r="S25" s="12">
        <f t="shared" si="52"/>
        <v>1.6463878326996197</v>
      </c>
      <c r="T25" s="12">
        <f t="shared" si="52"/>
        <v>2.0306513409961684</v>
      </c>
      <c r="U25" s="12">
        <f t="shared" si="52"/>
        <v>3.3185840707964602</v>
      </c>
      <c r="V25" s="12">
        <f t="shared" si="52"/>
        <v>2.8644067796610169</v>
      </c>
    </row>
    <row r="26" spans="1:22" ht="34">
      <c r="B26" s="7" t="s">
        <v>28</v>
      </c>
      <c r="C26" s="3">
        <f>C24/$C$24</f>
        <v>1</v>
      </c>
      <c r="D26" s="3">
        <f t="shared" ref="D26:I26" si="53">D24/$C$24</f>
        <v>120.33750779463729</v>
      </c>
      <c r="E26" s="3">
        <f t="shared" si="53"/>
        <v>74.115901060070669</v>
      </c>
      <c r="F26" s="3">
        <f>F24/$F$24</f>
        <v>1</v>
      </c>
      <c r="G26" s="3">
        <f t="shared" ref="G26:J26" si="54">G24/$F$24</f>
        <v>3.8165137614678906</v>
      </c>
      <c r="H26" s="3">
        <f t="shared" si="54"/>
        <v>2.1681574239713779</v>
      </c>
      <c r="I26" s="3">
        <f t="shared" si="53"/>
        <v>376.73280782821411</v>
      </c>
      <c r="J26" s="3">
        <f t="shared" si="54"/>
        <v>33.143549364021808</v>
      </c>
      <c r="N26" s="7" t="s">
        <v>28</v>
      </c>
      <c r="O26" s="3">
        <f>O24/$O$24</f>
        <v>1</v>
      </c>
      <c r="P26" s="3">
        <f t="shared" ref="P26:Q26" si="55">P24/$O$24</f>
        <v>6.0474888308460759</v>
      </c>
      <c r="Q26" s="3">
        <f t="shared" si="55"/>
        <v>19.339102035457415</v>
      </c>
      <c r="R26" s="3">
        <f>R24/$R$24</f>
        <v>1</v>
      </c>
      <c r="S26" s="3">
        <f t="shared" ref="S26:T26" si="56">S24/$R$24</f>
        <v>2.3514885527060914</v>
      </c>
      <c r="T26" s="3">
        <f t="shared" si="56"/>
        <v>3.8320494008314987</v>
      </c>
      <c r="U26" s="3">
        <f>U24/$O$24</f>
        <v>567.31640542155901</v>
      </c>
      <c r="V26" s="3">
        <f t="shared" ref="V26" si="57">V24/$R$24</f>
        <v>84.864767399927871</v>
      </c>
    </row>
    <row r="27" spans="1:22" ht="34">
      <c r="B27" s="7" t="s">
        <v>27</v>
      </c>
      <c r="C27" s="3">
        <f>C25/$C$25</f>
        <v>1</v>
      </c>
      <c r="D27" s="3">
        <f t="shared" ref="D27:I27" si="58">D25/$C$25</f>
        <v>0.42138095667057018</v>
      </c>
      <c r="E27" s="3">
        <f t="shared" si="58"/>
        <v>0.5207228177641654</v>
      </c>
      <c r="F27" s="3">
        <f>F25/$F$25</f>
        <v>1</v>
      </c>
      <c r="G27" s="3">
        <f t="shared" ref="G27:J27" si="59">G25/$F$25</f>
        <v>0.69261601496392633</v>
      </c>
      <c r="H27" s="3">
        <f t="shared" si="59"/>
        <v>0.89613908331451797</v>
      </c>
      <c r="I27" s="3">
        <f t="shared" si="58"/>
        <v>0.5136205677936152</v>
      </c>
      <c r="J27" s="3">
        <f t="shared" si="59"/>
        <v>0.89534439263053289</v>
      </c>
      <c r="N27" s="7" t="s">
        <v>27</v>
      </c>
      <c r="O27" s="3">
        <f>O25/$O$25</f>
        <v>1</v>
      </c>
      <c r="P27" s="3">
        <f t="shared" ref="P27:U27" si="60">P25/$O$25</f>
        <v>0.69538187707111698</v>
      </c>
      <c r="Q27" s="3">
        <f t="shared" si="60"/>
        <v>0.91531436351025475</v>
      </c>
      <c r="R27" s="3">
        <f>R25/$R$25</f>
        <v>1</v>
      </c>
      <c r="S27" s="3">
        <f t="shared" ref="S27:T27" si="61">S25/$R$25</f>
        <v>0.93563015858295462</v>
      </c>
      <c r="T27" s="3">
        <f t="shared" si="61"/>
        <v>1.1540042986636763</v>
      </c>
      <c r="U27" s="3">
        <f t="shared" si="60"/>
        <v>2.0812100786066741</v>
      </c>
      <c r="V27" s="3">
        <f t="shared" ref="V27" si="62">V25/$R$25</f>
        <v>1.6278214138073583</v>
      </c>
    </row>
    <row r="30" spans="1:22">
      <c r="C30" s="28" t="s">
        <v>10</v>
      </c>
      <c r="D30" s="28"/>
      <c r="E30" s="28"/>
      <c r="F30" s="28" t="s">
        <v>11</v>
      </c>
      <c r="G30" s="28"/>
      <c r="H30" s="28"/>
      <c r="I30" s="28" t="s">
        <v>3</v>
      </c>
      <c r="J30" s="28"/>
      <c r="O30" s="28" t="s">
        <v>10</v>
      </c>
      <c r="P30" s="28"/>
      <c r="Q30" s="28"/>
      <c r="R30" s="28" t="s">
        <v>11</v>
      </c>
      <c r="S30" s="28"/>
      <c r="T30" s="28"/>
      <c r="U30" s="28" t="s">
        <v>3</v>
      </c>
      <c r="V30" s="28"/>
    </row>
    <row r="31" spans="1:22">
      <c r="B31" s="1"/>
      <c r="C31" s="1" t="s">
        <v>4</v>
      </c>
      <c r="D31" s="1" t="s">
        <v>6</v>
      </c>
      <c r="E31" s="1" t="s">
        <v>7</v>
      </c>
      <c r="F31" s="1" t="s">
        <v>4</v>
      </c>
      <c r="G31" s="1" t="s">
        <v>6</v>
      </c>
      <c r="H31" s="1" t="s">
        <v>7</v>
      </c>
      <c r="I31" s="1" t="s">
        <v>8</v>
      </c>
      <c r="J31" s="1" t="s">
        <v>9</v>
      </c>
      <c r="N31" s="1"/>
      <c r="O31" s="1" t="s">
        <v>4</v>
      </c>
      <c r="P31" s="1" t="s">
        <v>6</v>
      </c>
      <c r="Q31" s="1" t="s">
        <v>7</v>
      </c>
      <c r="R31" s="1" t="s">
        <v>4</v>
      </c>
      <c r="S31" s="1" t="s">
        <v>6</v>
      </c>
      <c r="T31" s="1" t="s">
        <v>7</v>
      </c>
      <c r="U31" s="1" t="s">
        <v>8</v>
      </c>
      <c r="V31" s="1" t="s">
        <v>9</v>
      </c>
    </row>
    <row r="32" spans="1:22">
      <c r="B32" s="1" t="s">
        <v>0</v>
      </c>
      <c r="C32" s="1">
        <v>3540</v>
      </c>
      <c r="D32" s="1">
        <v>6070</v>
      </c>
      <c r="E32" s="1">
        <v>11600</v>
      </c>
      <c r="F32" s="1">
        <v>2680</v>
      </c>
      <c r="G32" s="1">
        <v>4320</v>
      </c>
      <c r="H32" s="1">
        <v>8060</v>
      </c>
      <c r="I32" s="1">
        <v>9770</v>
      </c>
      <c r="J32" s="1">
        <v>6750</v>
      </c>
      <c r="N32" s="1" t="s">
        <v>22</v>
      </c>
      <c r="O32" s="1">
        <v>1100</v>
      </c>
      <c r="P32" s="1">
        <v>4660</v>
      </c>
      <c r="Q32" s="1">
        <v>3450</v>
      </c>
      <c r="R32" s="1">
        <v>2200</v>
      </c>
      <c r="S32" s="1">
        <v>2750</v>
      </c>
      <c r="T32" s="1">
        <v>2620</v>
      </c>
      <c r="U32" s="1">
        <v>16300</v>
      </c>
      <c r="V32" s="1">
        <v>20300</v>
      </c>
    </row>
    <row r="33" spans="1:22">
      <c r="B33" s="1" t="s">
        <v>12</v>
      </c>
      <c r="C33" s="1">
        <v>134</v>
      </c>
      <c r="D33" s="1">
        <v>219</v>
      </c>
      <c r="E33" s="1">
        <v>376</v>
      </c>
      <c r="F33" s="1">
        <v>145</v>
      </c>
      <c r="G33" s="1">
        <v>179</v>
      </c>
      <c r="H33" s="1">
        <v>390</v>
      </c>
      <c r="I33" s="1">
        <v>685</v>
      </c>
      <c r="J33" s="1">
        <v>609</v>
      </c>
      <c r="N33" s="1" t="s">
        <v>19</v>
      </c>
      <c r="O33" s="1">
        <v>14.4</v>
      </c>
      <c r="P33" s="1">
        <v>33.799999999999997</v>
      </c>
      <c r="Q33" s="1">
        <v>45.9</v>
      </c>
      <c r="R33" s="1">
        <v>15.1</v>
      </c>
      <c r="S33" s="1">
        <v>18.3</v>
      </c>
      <c r="T33" s="1">
        <v>18.399999999999999</v>
      </c>
      <c r="U33" s="1">
        <v>140</v>
      </c>
      <c r="V33" s="1">
        <v>107</v>
      </c>
    </row>
    <row r="34" spans="1:22" ht="34">
      <c r="B34" s="1" t="s">
        <v>1</v>
      </c>
      <c r="C34" s="1">
        <v>3090</v>
      </c>
      <c r="D34" s="1">
        <v>2610</v>
      </c>
      <c r="E34" s="1">
        <v>2240</v>
      </c>
      <c r="F34" s="1">
        <v>2640</v>
      </c>
      <c r="G34" s="1">
        <v>3100</v>
      </c>
      <c r="H34" s="1">
        <v>3240</v>
      </c>
      <c r="I34" s="1">
        <v>2690</v>
      </c>
      <c r="J34" s="1">
        <v>3030</v>
      </c>
      <c r="M34" s="5" t="s">
        <v>2</v>
      </c>
      <c r="N34" s="1" t="s">
        <v>1</v>
      </c>
      <c r="O34" s="1">
        <v>550</v>
      </c>
      <c r="P34" s="1">
        <v>533</v>
      </c>
      <c r="Q34" s="1">
        <v>531</v>
      </c>
      <c r="R34" s="1">
        <v>466</v>
      </c>
      <c r="S34" s="1">
        <v>526</v>
      </c>
      <c r="T34" s="1">
        <v>522</v>
      </c>
      <c r="U34" s="1">
        <v>452</v>
      </c>
      <c r="V34" s="1">
        <v>590</v>
      </c>
    </row>
    <row r="35" spans="1:22" ht="15" customHeight="1">
      <c r="A35" s="5" t="s">
        <v>2</v>
      </c>
      <c r="B35" s="1" t="s">
        <v>13</v>
      </c>
      <c r="C35" s="2">
        <f>C32/C33</f>
        <v>26.417910447761194</v>
      </c>
      <c r="D35" s="2">
        <f>D32/D33</f>
        <v>27.716894977168948</v>
      </c>
      <c r="E35" s="2">
        <f>E32/E33</f>
        <v>30.851063829787233</v>
      </c>
      <c r="F35" s="2">
        <f t="shared" ref="F35:J35" si="63">F32/F33</f>
        <v>18.482758620689655</v>
      </c>
      <c r="G35" s="2">
        <f t="shared" si="63"/>
        <v>24.134078212290504</v>
      </c>
      <c r="H35" s="2">
        <f t="shared" si="63"/>
        <v>20.666666666666668</v>
      </c>
      <c r="I35" s="2">
        <f t="shared" si="63"/>
        <v>14.262773722627736</v>
      </c>
      <c r="J35" s="2">
        <f t="shared" si="63"/>
        <v>11.083743842364532</v>
      </c>
      <c r="N35" s="1" t="s">
        <v>13</v>
      </c>
      <c r="O35" s="2"/>
      <c r="P35" s="2"/>
      <c r="Q35" s="2"/>
      <c r="R35" s="2"/>
      <c r="S35" s="2"/>
      <c r="T35" s="2"/>
      <c r="U35" s="2"/>
      <c r="V35" s="2"/>
    </row>
    <row r="36" spans="1:22" ht="15" customHeight="1">
      <c r="A36" s="8"/>
      <c r="B36" s="1" t="s">
        <v>14</v>
      </c>
      <c r="C36" s="9">
        <f>C32/C34</f>
        <v>1.145631067961165</v>
      </c>
      <c r="D36" s="9">
        <f t="shared" ref="D36:J36" si="64">D32/D34</f>
        <v>2.3256704980842913</v>
      </c>
      <c r="E36" s="9">
        <f t="shared" si="64"/>
        <v>5.1785714285714288</v>
      </c>
      <c r="F36" s="9">
        <f t="shared" si="64"/>
        <v>1.0151515151515151</v>
      </c>
      <c r="G36" s="9">
        <f t="shared" si="64"/>
        <v>1.3935483870967742</v>
      </c>
      <c r="H36" s="9">
        <f t="shared" si="64"/>
        <v>2.4876543209876543</v>
      </c>
      <c r="I36" s="9">
        <f t="shared" si="64"/>
        <v>3.6319702602230484</v>
      </c>
      <c r="J36" s="9">
        <f t="shared" si="64"/>
        <v>2.2277227722772279</v>
      </c>
      <c r="N36" s="1" t="s">
        <v>36</v>
      </c>
      <c r="O36" s="9">
        <f>O32/O34</f>
        <v>2</v>
      </c>
      <c r="P36" s="9">
        <f>P32/P34</f>
        <v>8.7429643527204508</v>
      </c>
      <c r="Q36" s="9">
        <f t="shared" ref="Q36:V36" si="65">Q32/Q34</f>
        <v>6.4971751412429377</v>
      </c>
      <c r="R36" s="9">
        <f t="shared" si="65"/>
        <v>4.7210300429184553</v>
      </c>
      <c r="S36" s="9">
        <f t="shared" si="65"/>
        <v>5.2281368821292773</v>
      </c>
      <c r="T36" s="9">
        <f t="shared" si="65"/>
        <v>5.0191570881226051</v>
      </c>
      <c r="U36" s="9">
        <f t="shared" si="65"/>
        <v>36.061946902654867</v>
      </c>
      <c r="V36" s="9">
        <f t="shared" si="65"/>
        <v>34.406779661016948</v>
      </c>
    </row>
    <row r="37" spans="1:22" s="4" customFormat="1" ht="17">
      <c r="B37" s="6" t="s">
        <v>29</v>
      </c>
      <c r="C37" s="3">
        <f>C36/$C$36</f>
        <v>1</v>
      </c>
      <c r="D37" s="3">
        <f>D36/$C$36</f>
        <v>2.0300344178193392</v>
      </c>
      <c r="E37" s="3">
        <f>E36/$C$36</f>
        <v>4.5202784503631968</v>
      </c>
      <c r="F37" s="3">
        <f>F36/$F$36</f>
        <v>1</v>
      </c>
      <c r="G37" s="3">
        <f t="shared" ref="G37:J37" si="66">G36/$F$36</f>
        <v>1.3727491574386135</v>
      </c>
      <c r="H37" s="3">
        <f t="shared" si="66"/>
        <v>2.4505251520176894</v>
      </c>
      <c r="I37" s="3">
        <f>I36/$C$36</f>
        <v>3.1702791254489324</v>
      </c>
      <c r="J37" s="3">
        <f t="shared" si="66"/>
        <v>2.1944731786611498</v>
      </c>
      <c r="M37"/>
      <c r="N37" s="6" t="s">
        <v>29</v>
      </c>
      <c r="O37" s="3">
        <f>O36/$O$36</f>
        <v>1</v>
      </c>
      <c r="P37" s="3">
        <f t="shared" ref="P37:U37" si="67">P36/$O$36</f>
        <v>4.3714821763602254</v>
      </c>
      <c r="Q37" s="3">
        <f t="shared" si="67"/>
        <v>3.2485875706214689</v>
      </c>
      <c r="R37" s="3">
        <f>R36/$R$36</f>
        <v>1</v>
      </c>
      <c r="S37" s="3">
        <f t="shared" ref="S37:V37" si="68">S36/$R$36</f>
        <v>1.1074144486692015</v>
      </c>
      <c r="T37" s="3">
        <f t="shared" si="68"/>
        <v>1.06314872866597</v>
      </c>
      <c r="U37" s="3">
        <f t="shared" si="67"/>
        <v>18.030973451327434</v>
      </c>
      <c r="V37" s="3">
        <f t="shared" si="68"/>
        <v>7.2879815100154079</v>
      </c>
    </row>
    <row r="38" spans="1:22" s="4" customFormat="1" ht="17">
      <c r="B38" s="11" t="s">
        <v>24</v>
      </c>
      <c r="C38" s="12">
        <f>C32/C34</f>
        <v>1.145631067961165</v>
      </c>
      <c r="D38" s="12">
        <f t="shared" ref="D38:J38" si="69">D32/D34</f>
        <v>2.3256704980842913</v>
      </c>
      <c r="E38" s="12">
        <f t="shared" si="69"/>
        <v>5.1785714285714288</v>
      </c>
      <c r="F38" s="12">
        <f t="shared" si="69"/>
        <v>1.0151515151515151</v>
      </c>
      <c r="G38" s="12">
        <f t="shared" si="69"/>
        <v>1.3935483870967742</v>
      </c>
      <c r="H38" s="12">
        <f t="shared" si="69"/>
        <v>2.4876543209876543</v>
      </c>
      <c r="I38" s="12">
        <f t="shared" si="69"/>
        <v>3.6319702602230484</v>
      </c>
      <c r="J38" s="12">
        <f t="shared" si="69"/>
        <v>2.2277227722772279</v>
      </c>
      <c r="M38"/>
      <c r="N38" s="11" t="s">
        <v>24</v>
      </c>
      <c r="O38" s="12">
        <f>O32/O34</f>
        <v>2</v>
      </c>
      <c r="P38" s="12">
        <f t="shared" ref="P38:V38" si="70">P32/P34</f>
        <v>8.7429643527204508</v>
      </c>
      <c r="Q38" s="12">
        <f t="shared" si="70"/>
        <v>6.4971751412429377</v>
      </c>
      <c r="R38" s="12">
        <f t="shared" si="70"/>
        <v>4.7210300429184553</v>
      </c>
      <c r="S38" s="12">
        <f t="shared" si="70"/>
        <v>5.2281368821292773</v>
      </c>
      <c r="T38" s="12">
        <f t="shared" si="70"/>
        <v>5.0191570881226051</v>
      </c>
      <c r="U38" s="12">
        <f t="shared" si="70"/>
        <v>36.061946902654867</v>
      </c>
      <c r="V38" s="12">
        <f t="shared" si="70"/>
        <v>34.406779661016948</v>
      </c>
    </row>
    <row r="39" spans="1:22" s="4" customFormat="1" ht="17">
      <c r="B39" s="11" t="s">
        <v>25</v>
      </c>
      <c r="C39" s="12">
        <f>C33/C34</f>
        <v>4.3365695792880257E-2</v>
      </c>
      <c r="D39" s="12">
        <f t="shared" ref="D39:J39" si="71">D33/D34</f>
        <v>8.39080459770115E-2</v>
      </c>
      <c r="E39" s="12">
        <f t="shared" si="71"/>
        <v>0.16785714285714284</v>
      </c>
      <c r="F39" s="12">
        <f t="shared" si="71"/>
        <v>5.4924242424242424E-2</v>
      </c>
      <c r="G39" s="12">
        <f t="shared" si="71"/>
        <v>5.7741935483870965E-2</v>
      </c>
      <c r="H39" s="12">
        <f t="shared" si="71"/>
        <v>0.12037037037037036</v>
      </c>
      <c r="I39" s="12">
        <f t="shared" si="71"/>
        <v>0.25464684014869887</v>
      </c>
      <c r="J39" s="12">
        <f t="shared" si="71"/>
        <v>0.200990099009901</v>
      </c>
      <c r="M39"/>
      <c r="N39" s="11" t="s">
        <v>25</v>
      </c>
      <c r="O39" s="12">
        <f>O33/O34</f>
        <v>2.6181818181818181E-2</v>
      </c>
      <c r="P39" s="12">
        <f t="shared" ref="P39:V39" si="72">P33/P34</f>
        <v>6.3414634146341464E-2</v>
      </c>
      <c r="Q39" s="12">
        <f t="shared" si="72"/>
        <v>8.6440677966101692E-2</v>
      </c>
      <c r="R39" s="12">
        <f t="shared" si="72"/>
        <v>3.2403433476394849E-2</v>
      </c>
      <c r="S39" s="12">
        <f t="shared" si="72"/>
        <v>3.4790874524714833E-2</v>
      </c>
      <c r="T39" s="12">
        <f t="shared" si="72"/>
        <v>3.5249042145593865E-2</v>
      </c>
      <c r="U39" s="12">
        <f t="shared" si="72"/>
        <v>0.30973451327433627</v>
      </c>
      <c r="V39" s="12">
        <f t="shared" si="72"/>
        <v>0.18135593220338983</v>
      </c>
    </row>
    <row r="40" spans="1:22" s="4" customFormat="1" ht="34">
      <c r="B40" s="7" t="s">
        <v>28</v>
      </c>
      <c r="C40" s="3">
        <f>C38/$C$38</f>
        <v>1</v>
      </c>
      <c r="D40" s="3">
        <f t="shared" ref="D40:I40" si="73">D38/$C$38</f>
        <v>2.0300344178193392</v>
      </c>
      <c r="E40" s="3">
        <f t="shared" si="73"/>
        <v>4.5202784503631968</v>
      </c>
      <c r="F40" s="3">
        <f>F38/$F$38</f>
        <v>1</v>
      </c>
      <c r="G40" s="3">
        <f t="shared" ref="G40:H40" si="74">G38/$F$38</f>
        <v>1.3727491574386135</v>
      </c>
      <c r="H40" s="3">
        <f t="shared" si="74"/>
        <v>2.4505251520176894</v>
      </c>
      <c r="I40" s="3">
        <f t="shared" si="73"/>
        <v>3.1702791254489324</v>
      </c>
      <c r="J40" s="3">
        <f t="shared" ref="J40" si="75">J38/$F$38</f>
        <v>2.1944731786611498</v>
      </c>
      <c r="M40"/>
      <c r="N40" s="7" t="s">
        <v>28</v>
      </c>
      <c r="O40" s="3">
        <f>O38/$O$38</f>
        <v>1</v>
      </c>
      <c r="P40" s="3">
        <f t="shared" ref="P40:U40" si="76">P38/$O$38</f>
        <v>4.3714821763602254</v>
      </c>
      <c r="Q40" s="3">
        <f t="shared" si="76"/>
        <v>3.2485875706214689</v>
      </c>
      <c r="R40" s="3">
        <f>R38/$R$38</f>
        <v>1</v>
      </c>
      <c r="S40" s="3">
        <f t="shared" ref="S40:V40" si="77">S38/$R$38</f>
        <v>1.1074144486692015</v>
      </c>
      <c r="T40" s="3">
        <f t="shared" si="77"/>
        <v>1.06314872866597</v>
      </c>
      <c r="U40" s="3">
        <f t="shared" si="76"/>
        <v>18.030973451327434</v>
      </c>
      <c r="V40" s="3">
        <f t="shared" si="77"/>
        <v>7.2879815100154079</v>
      </c>
    </row>
    <row r="41" spans="1:22" ht="34">
      <c r="B41" s="7" t="s">
        <v>27</v>
      </c>
      <c r="C41" s="3">
        <f>C39/$C$39</f>
        <v>1</v>
      </c>
      <c r="D41" s="3">
        <f t="shared" ref="D41:I41" si="78">D39/$C$39</f>
        <v>1.9348944930519816</v>
      </c>
      <c r="E41" s="3">
        <f t="shared" si="78"/>
        <v>3.8707356076759059</v>
      </c>
      <c r="F41" s="3">
        <f>F39/$F$39</f>
        <v>1</v>
      </c>
      <c r="G41" s="3">
        <f t="shared" ref="G41:H41" si="79">G39/$F$39</f>
        <v>1.0513014460511678</v>
      </c>
      <c r="H41" s="3">
        <f t="shared" si="79"/>
        <v>2.1915708812260535</v>
      </c>
      <c r="I41" s="3">
        <f t="shared" si="78"/>
        <v>5.8720801198468626</v>
      </c>
      <c r="J41" s="3">
        <f t="shared" ref="J41" si="80">J39/$F$39</f>
        <v>3.6594059405940595</v>
      </c>
      <c r="N41" s="7" t="s">
        <v>27</v>
      </c>
      <c r="O41" s="3"/>
      <c r="P41" s="3"/>
      <c r="Q41" s="3"/>
      <c r="R41" s="3"/>
      <c r="S41" s="3"/>
      <c r="T41" s="3"/>
      <c r="U41" s="3"/>
      <c r="V41" s="3"/>
    </row>
    <row r="45" spans="1:22">
      <c r="C45" s="28" t="s">
        <v>10</v>
      </c>
      <c r="D45" s="28"/>
      <c r="E45" s="28"/>
      <c r="F45" s="28" t="s">
        <v>11</v>
      </c>
      <c r="G45" s="28"/>
      <c r="H45" s="28"/>
      <c r="I45" s="28" t="s">
        <v>3</v>
      </c>
      <c r="J45" s="28"/>
    </row>
    <row r="46" spans="1:22">
      <c r="B46" s="1"/>
      <c r="C46" s="1" t="s">
        <v>4</v>
      </c>
      <c r="D46" s="1" t="s">
        <v>6</v>
      </c>
      <c r="E46" s="1" t="s">
        <v>7</v>
      </c>
      <c r="F46" s="1" t="s">
        <v>4</v>
      </c>
      <c r="G46" s="1" t="s">
        <v>6</v>
      </c>
      <c r="H46" s="1" t="s">
        <v>7</v>
      </c>
      <c r="I46" s="1" t="s">
        <v>8</v>
      </c>
      <c r="J46" s="1" t="s">
        <v>9</v>
      </c>
    </row>
    <row r="47" spans="1:22">
      <c r="B47" s="1" t="s">
        <v>23</v>
      </c>
      <c r="C47" s="1">
        <v>221</v>
      </c>
      <c r="D47" s="1">
        <v>686</v>
      </c>
      <c r="E47" s="1">
        <v>1320</v>
      </c>
      <c r="F47" s="1">
        <v>271</v>
      </c>
      <c r="G47" s="1">
        <v>610</v>
      </c>
      <c r="H47" s="1">
        <v>608</v>
      </c>
      <c r="I47" s="1">
        <v>1620</v>
      </c>
      <c r="J47" s="1">
        <v>1640</v>
      </c>
    </row>
    <row r="48" spans="1:22">
      <c r="B48" s="1" t="s">
        <v>19</v>
      </c>
      <c r="C48" s="1">
        <v>1310</v>
      </c>
      <c r="D48" s="1">
        <v>613</v>
      </c>
      <c r="E48" s="1">
        <v>890</v>
      </c>
      <c r="F48" s="1">
        <v>945</v>
      </c>
      <c r="G48" s="1">
        <v>921</v>
      </c>
      <c r="H48" s="1">
        <v>890</v>
      </c>
      <c r="I48" s="1">
        <v>624</v>
      </c>
      <c r="J48" s="1">
        <v>585</v>
      </c>
    </row>
    <row r="49" spans="1:10" ht="34">
      <c r="A49" s="5" t="s">
        <v>2</v>
      </c>
      <c r="B49" s="1" t="s">
        <v>1</v>
      </c>
      <c r="C49" s="1">
        <v>3090</v>
      </c>
      <c r="D49" s="1">
        <v>2610</v>
      </c>
      <c r="E49" s="1">
        <v>2240</v>
      </c>
      <c r="F49" s="1">
        <v>2640</v>
      </c>
      <c r="G49" s="1">
        <v>3100</v>
      </c>
      <c r="H49" s="1">
        <v>3240</v>
      </c>
      <c r="I49" s="1">
        <v>2690</v>
      </c>
      <c r="J49" s="1">
        <v>3030</v>
      </c>
    </row>
    <row r="50" spans="1:10">
      <c r="B50" s="1" t="s">
        <v>13</v>
      </c>
      <c r="C50" s="2">
        <f>C47/C48</f>
        <v>0.16870229007633589</v>
      </c>
      <c r="D50" s="2">
        <f>D47/D48</f>
        <v>1.1190864600326265</v>
      </c>
      <c r="E50" s="2">
        <f>E47/E48</f>
        <v>1.4831460674157304</v>
      </c>
      <c r="F50" s="2">
        <f t="shared" ref="F50:J50" si="81">F47/F48</f>
        <v>0.28677248677248679</v>
      </c>
      <c r="G50" s="2">
        <f t="shared" si="81"/>
        <v>0.66232356134636261</v>
      </c>
      <c r="H50" s="2">
        <f t="shared" si="81"/>
        <v>0.68314606741573036</v>
      </c>
      <c r="I50" s="2">
        <f t="shared" si="81"/>
        <v>2.5961538461538463</v>
      </c>
      <c r="J50" s="2">
        <f t="shared" si="81"/>
        <v>2.8034188034188032</v>
      </c>
    </row>
    <row r="51" spans="1:10">
      <c r="B51" s="1" t="s">
        <v>35</v>
      </c>
      <c r="C51" s="9">
        <f>C50/C49</f>
        <v>5.4596210380691225E-5</v>
      </c>
      <c r="D51" s="9">
        <f t="shared" ref="D51" si="82">D50/D49</f>
        <v>4.2876875863319023E-4</v>
      </c>
      <c r="E51" s="9">
        <f t="shared" ref="E51" si="83">E50/E49</f>
        <v>6.6211878009630825E-4</v>
      </c>
      <c r="F51" s="9">
        <f t="shared" ref="F51" si="84">F50/F49</f>
        <v>1.0862594195927529E-4</v>
      </c>
      <c r="G51" s="9">
        <f t="shared" ref="G51" si="85">G50/G49</f>
        <v>2.136527617246331E-4</v>
      </c>
      <c r="H51" s="9">
        <f t="shared" ref="H51" si="86">H50/H49</f>
        <v>2.1084755167152171E-4</v>
      </c>
      <c r="I51" s="9">
        <f t="shared" ref="I51" si="87">I50/I49</f>
        <v>9.6511295396053769E-4</v>
      </c>
      <c r="J51" s="9">
        <f t="shared" ref="J51" si="88">J50/J49</f>
        <v>9.2522072720092516E-4</v>
      </c>
    </row>
    <row r="52" spans="1:10" ht="17">
      <c r="B52" s="6" t="s">
        <v>29</v>
      </c>
      <c r="C52" s="3">
        <f>C51/$C$51</f>
        <v>1</v>
      </c>
      <c r="D52" s="3">
        <f>D51/$C$51</f>
        <v>7.8534527514538039</v>
      </c>
      <c r="E52" s="3">
        <f>E51/$C$51</f>
        <v>12.127559321049077</v>
      </c>
      <c r="F52" s="3">
        <f>F51/$F$51</f>
        <v>1</v>
      </c>
      <c r="G52" s="3">
        <f t="shared" ref="G52:J52" si="89">G51/$F$51</f>
        <v>1.9668668263860318</v>
      </c>
      <c r="H52" s="3">
        <f t="shared" si="89"/>
        <v>1.9410423317716323</v>
      </c>
      <c r="I52" s="3">
        <f>I51/$C$51</f>
        <v>17.677288354465432</v>
      </c>
      <c r="J52" s="3">
        <f t="shared" si="89"/>
        <v>8.517493248047483</v>
      </c>
    </row>
    <row r="53" spans="1:10" ht="17">
      <c r="B53" s="11" t="s">
        <v>24</v>
      </c>
      <c r="C53" s="12">
        <f>C47/C49</f>
        <v>7.1521035598705499E-2</v>
      </c>
      <c r="D53" s="12">
        <f t="shared" ref="D53:J53" si="90">D47/D49</f>
        <v>0.26283524904214561</v>
      </c>
      <c r="E53" s="12">
        <f t="shared" si="90"/>
        <v>0.5892857142857143</v>
      </c>
      <c r="F53" s="12">
        <f t="shared" si="90"/>
        <v>0.10265151515151515</v>
      </c>
      <c r="G53" s="12">
        <f t="shared" si="90"/>
        <v>0.1967741935483871</v>
      </c>
      <c r="H53" s="12">
        <f t="shared" si="90"/>
        <v>0.18765432098765433</v>
      </c>
      <c r="I53" s="12">
        <f t="shared" si="90"/>
        <v>0.60223048327137552</v>
      </c>
      <c r="J53" s="12">
        <f t="shared" si="90"/>
        <v>0.54125412541254125</v>
      </c>
    </row>
    <row r="54" spans="1:10" ht="17">
      <c r="B54" s="11" t="s">
        <v>25</v>
      </c>
      <c r="C54" s="12">
        <f>C48/C49</f>
        <v>0.42394822006472493</v>
      </c>
      <c r="D54" s="12">
        <f t="shared" ref="D54:J54" si="91">D48/D49</f>
        <v>0.23486590038314176</v>
      </c>
      <c r="E54" s="12">
        <f t="shared" si="91"/>
        <v>0.39732142857142855</v>
      </c>
      <c r="F54" s="12">
        <f t="shared" si="91"/>
        <v>0.35795454545454547</v>
      </c>
      <c r="G54" s="12">
        <f t="shared" si="91"/>
        <v>0.29709677419354841</v>
      </c>
      <c r="H54" s="12">
        <f t="shared" si="91"/>
        <v>0.27469135802469136</v>
      </c>
      <c r="I54" s="12">
        <f t="shared" si="91"/>
        <v>0.23197026022304831</v>
      </c>
      <c r="J54" s="12">
        <f t="shared" si="91"/>
        <v>0.19306930693069307</v>
      </c>
    </row>
    <row r="55" spans="1:10" ht="34">
      <c r="B55" s="7" t="s">
        <v>28</v>
      </c>
      <c r="C55" s="3">
        <f>C53/$C$53</f>
        <v>1</v>
      </c>
      <c r="D55" s="3">
        <f t="shared" ref="D55:E55" si="92">D53/$C$53</f>
        <v>3.6749362875123528</v>
      </c>
      <c r="E55" s="3">
        <f t="shared" si="92"/>
        <v>8.2393341952165482</v>
      </c>
      <c r="F55" s="3">
        <f>F53/$F$53</f>
        <v>1</v>
      </c>
      <c r="G55" s="3">
        <f t="shared" ref="G55:H55" si="93">G53/$F$53</f>
        <v>1.9169146530174981</v>
      </c>
      <c r="H55" s="3">
        <f t="shared" si="93"/>
        <v>1.8280716140494739</v>
      </c>
      <c r="I55" s="3">
        <f t="shared" ref="I55" si="94">I53/$C$53</f>
        <v>8.4203266665545264</v>
      </c>
      <c r="J55" s="3">
        <f t="shared" ref="J55" si="95">J53/$F$53</f>
        <v>5.2727339154579669</v>
      </c>
    </row>
    <row r="56" spans="1:10" ht="34">
      <c r="B56" s="7" t="s">
        <v>27</v>
      </c>
      <c r="C56" s="3">
        <f>C54/$C$54</f>
        <v>1</v>
      </c>
      <c r="D56" s="3">
        <f t="shared" ref="D56:E56" si="96">D54/$C$54</f>
        <v>0.55399666578924278</v>
      </c>
      <c r="E56" s="3">
        <f t="shared" si="96"/>
        <v>0.93719329334787338</v>
      </c>
      <c r="F56" s="3">
        <f>F54/$F$54</f>
        <v>1</v>
      </c>
      <c r="G56" s="3">
        <f t="shared" ref="G56:H56" si="97">G54/$F$54</f>
        <v>0.82998463901689712</v>
      </c>
      <c r="H56" s="3">
        <f t="shared" si="97"/>
        <v>0.76739173035469332</v>
      </c>
      <c r="I56" s="3">
        <f t="shared" ref="I56" si="98">I54/$C$54</f>
        <v>0.54716649167115972</v>
      </c>
      <c r="J56" s="3">
        <f t="shared" ref="J56" si="99">J54/$F$54</f>
        <v>0.53936822253653938</v>
      </c>
    </row>
  </sheetData>
  <mergeCells count="21">
    <mergeCell ref="O30:Q30"/>
    <mergeCell ref="R30:T30"/>
    <mergeCell ref="U30:V30"/>
    <mergeCell ref="O2:Q2"/>
    <mergeCell ref="R2:T2"/>
    <mergeCell ref="U2:V2"/>
    <mergeCell ref="O16:Q16"/>
    <mergeCell ref="R16:T16"/>
    <mergeCell ref="U16:V16"/>
    <mergeCell ref="C45:E45"/>
    <mergeCell ref="F45:H45"/>
    <mergeCell ref="I45:J45"/>
    <mergeCell ref="C2:E2"/>
    <mergeCell ref="F30:H30"/>
    <mergeCell ref="I30:J30"/>
    <mergeCell ref="F16:H16"/>
    <mergeCell ref="I16:J16"/>
    <mergeCell ref="F2:H2"/>
    <mergeCell ref="I2:J2"/>
    <mergeCell ref="C30:E30"/>
    <mergeCell ref="C16:E1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V56"/>
  <sheetViews>
    <sheetView workbookViewId="0">
      <selection activeCell="G10" sqref="G10"/>
    </sheetView>
  </sheetViews>
  <sheetFormatPr baseColWidth="10" defaultRowHeight="16"/>
  <cols>
    <col min="1" max="1" width="10.83203125" customWidth="1"/>
    <col min="2" max="2" width="21.1640625" customWidth="1"/>
    <col min="14" max="14" width="17.33203125" customWidth="1"/>
  </cols>
  <sheetData>
    <row r="2" spans="1:22">
      <c r="C2" s="28" t="s">
        <v>10</v>
      </c>
      <c r="D2" s="28"/>
      <c r="E2" s="28"/>
      <c r="F2" s="28" t="s">
        <v>11</v>
      </c>
      <c r="G2" s="28"/>
      <c r="H2" s="28"/>
      <c r="I2" s="28" t="s">
        <v>3</v>
      </c>
      <c r="J2" s="28"/>
      <c r="O2" s="28" t="s">
        <v>10</v>
      </c>
      <c r="P2" s="28"/>
      <c r="Q2" s="28"/>
      <c r="R2" s="28" t="s">
        <v>11</v>
      </c>
      <c r="S2" s="28"/>
      <c r="T2" s="28"/>
      <c r="U2" s="28" t="s">
        <v>3</v>
      </c>
      <c r="V2" s="28"/>
    </row>
    <row r="3" spans="1:22">
      <c r="B3" s="1"/>
      <c r="C3" s="1" t="s">
        <v>4</v>
      </c>
      <c r="D3" s="1" t="s">
        <v>6</v>
      </c>
      <c r="E3" s="1" t="s">
        <v>7</v>
      </c>
      <c r="F3" s="1" t="s">
        <v>4</v>
      </c>
      <c r="G3" s="1" t="s">
        <v>6</v>
      </c>
      <c r="H3" s="1" t="s">
        <v>7</v>
      </c>
      <c r="I3" s="1" t="s">
        <v>8</v>
      </c>
      <c r="J3" s="1" t="s">
        <v>9</v>
      </c>
      <c r="N3" s="1"/>
      <c r="O3" s="1" t="s">
        <v>4</v>
      </c>
      <c r="P3" s="1" t="s">
        <v>6</v>
      </c>
      <c r="Q3" s="1" t="s">
        <v>7</v>
      </c>
      <c r="R3" s="1" t="s">
        <v>4</v>
      </c>
      <c r="S3" s="1" t="s">
        <v>6</v>
      </c>
      <c r="T3" s="1" t="s">
        <v>7</v>
      </c>
      <c r="U3" s="1" t="s">
        <v>8</v>
      </c>
      <c r="V3" s="1" t="s">
        <v>9</v>
      </c>
    </row>
    <row r="4" spans="1:22">
      <c r="B4" s="1" t="s">
        <v>5</v>
      </c>
      <c r="C4" s="1">
        <v>289</v>
      </c>
      <c r="D4" s="1">
        <v>771</v>
      </c>
      <c r="E4" s="1">
        <v>794</v>
      </c>
      <c r="F4" s="1">
        <v>384</v>
      </c>
      <c r="G4" s="1">
        <v>584</v>
      </c>
      <c r="H4" s="1">
        <v>430</v>
      </c>
      <c r="I4" s="1">
        <v>2300</v>
      </c>
      <c r="J4" s="1">
        <v>2840</v>
      </c>
      <c r="N4" s="1" t="s">
        <v>18</v>
      </c>
      <c r="O4" s="1">
        <v>89.4</v>
      </c>
      <c r="P4" s="1">
        <v>203</v>
      </c>
      <c r="Q4" s="1">
        <v>281</v>
      </c>
      <c r="R4" s="1">
        <v>154</v>
      </c>
      <c r="S4" s="1">
        <v>235</v>
      </c>
      <c r="T4" s="1">
        <v>228</v>
      </c>
      <c r="U4" s="1">
        <v>515</v>
      </c>
      <c r="V4" s="1">
        <v>416</v>
      </c>
    </row>
    <row r="5" spans="1:22">
      <c r="B5" s="1" t="s">
        <v>19</v>
      </c>
      <c r="C5" s="1">
        <v>2800</v>
      </c>
      <c r="D5" s="1">
        <v>1810</v>
      </c>
      <c r="E5" s="1">
        <v>2300</v>
      </c>
      <c r="F5" s="1">
        <v>2440</v>
      </c>
      <c r="G5" s="1">
        <v>1830</v>
      </c>
      <c r="H5" s="1">
        <v>2290</v>
      </c>
      <c r="I5" s="1">
        <v>1910</v>
      </c>
      <c r="J5" s="1">
        <v>1720</v>
      </c>
      <c r="N5" s="1" t="s">
        <v>19</v>
      </c>
      <c r="O5" s="1">
        <v>1660</v>
      </c>
      <c r="P5" s="1">
        <v>1470</v>
      </c>
      <c r="Q5" s="1">
        <v>1970</v>
      </c>
      <c r="R5" s="1">
        <v>2350</v>
      </c>
      <c r="S5" s="1">
        <v>2120</v>
      </c>
      <c r="T5" s="1">
        <v>2400</v>
      </c>
      <c r="U5" s="1">
        <v>1880</v>
      </c>
      <c r="V5" s="1">
        <v>1710</v>
      </c>
    </row>
    <row r="6" spans="1:22" ht="34">
      <c r="A6" s="5" t="s">
        <v>2</v>
      </c>
      <c r="B6" s="1" t="s">
        <v>1</v>
      </c>
      <c r="C6" s="1">
        <v>3140</v>
      </c>
      <c r="D6" s="1">
        <v>3750</v>
      </c>
      <c r="E6" s="1">
        <v>3610</v>
      </c>
      <c r="F6" s="1">
        <v>3300</v>
      </c>
      <c r="G6" s="1">
        <v>3690</v>
      </c>
      <c r="H6" s="1">
        <v>4080</v>
      </c>
      <c r="I6" s="1">
        <v>3760</v>
      </c>
      <c r="J6" s="1">
        <v>5840</v>
      </c>
      <c r="M6" s="5" t="s">
        <v>2</v>
      </c>
      <c r="N6" s="1" t="s">
        <v>1</v>
      </c>
      <c r="O6" s="1">
        <v>2310</v>
      </c>
      <c r="P6" s="1">
        <v>3530</v>
      </c>
      <c r="Q6" s="1">
        <v>3810</v>
      </c>
      <c r="R6" s="1">
        <v>3530</v>
      </c>
      <c r="S6" s="1">
        <v>3980</v>
      </c>
      <c r="T6" s="1">
        <v>3630</v>
      </c>
      <c r="U6" s="1">
        <v>3870</v>
      </c>
      <c r="V6" s="1">
        <v>3520</v>
      </c>
    </row>
    <row r="7" spans="1:22">
      <c r="B7" s="1" t="s">
        <v>13</v>
      </c>
      <c r="C7" s="2">
        <f>C4/C5</f>
        <v>0.10321428571428572</v>
      </c>
      <c r="D7" s="2">
        <f t="shared" ref="D7:J7" si="0">D4/D5</f>
        <v>0.42596685082872926</v>
      </c>
      <c r="E7" s="2">
        <f t="shared" si="0"/>
        <v>0.34521739130434781</v>
      </c>
      <c r="F7" s="2">
        <f t="shared" si="0"/>
        <v>0.15737704918032788</v>
      </c>
      <c r="G7" s="2">
        <f t="shared" si="0"/>
        <v>0.3191256830601093</v>
      </c>
      <c r="H7" s="2">
        <f t="shared" si="0"/>
        <v>0.18777292576419213</v>
      </c>
      <c r="I7" s="2">
        <f t="shared" si="0"/>
        <v>1.2041884816753927</v>
      </c>
      <c r="J7" s="2">
        <f t="shared" si="0"/>
        <v>1.6511627906976745</v>
      </c>
      <c r="N7" s="1" t="s">
        <v>13</v>
      </c>
      <c r="O7" s="2">
        <f>O4/O5</f>
        <v>5.3855421686746993E-2</v>
      </c>
      <c r="P7" s="2">
        <f t="shared" ref="P7:V7" si="1">P4/P5</f>
        <v>0.1380952380952381</v>
      </c>
      <c r="Q7" s="2">
        <f t="shared" si="1"/>
        <v>0.14263959390862943</v>
      </c>
      <c r="R7" s="2">
        <f t="shared" si="1"/>
        <v>6.5531914893617024E-2</v>
      </c>
      <c r="S7" s="2">
        <f t="shared" si="1"/>
        <v>0.11084905660377359</v>
      </c>
      <c r="T7" s="2">
        <f t="shared" si="1"/>
        <v>9.5000000000000001E-2</v>
      </c>
      <c r="U7" s="2">
        <f t="shared" si="1"/>
        <v>0.27393617021276595</v>
      </c>
      <c r="V7" s="2">
        <f t="shared" si="1"/>
        <v>0.24327485380116959</v>
      </c>
    </row>
    <row r="8" spans="1:22">
      <c r="B8" s="1" t="s">
        <v>17</v>
      </c>
      <c r="C8" s="16">
        <f>C7/C6</f>
        <v>3.287079162875341E-5</v>
      </c>
      <c r="D8" s="16">
        <f t="shared" ref="D8:J8" si="2">D7/D6</f>
        <v>1.1359116022099448E-4</v>
      </c>
      <c r="E8" s="16">
        <f t="shared" si="2"/>
        <v>9.5628086233891365E-5</v>
      </c>
      <c r="F8" s="16">
        <f t="shared" si="2"/>
        <v>4.769001490312966E-5</v>
      </c>
      <c r="G8" s="16">
        <f t="shared" si="2"/>
        <v>8.6483924948539112E-5</v>
      </c>
      <c r="H8" s="16">
        <f t="shared" si="2"/>
        <v>4.6022775922596114E-5</v>
      </c>
      <c r="I8" s="16">
        <f t="shared" si="2"/>
        <v>3.2026289406260447E-4</v>
      </c>
      <c r="J8" s="16">
        <f t="shared" si="2"/>
        <v>2.8273335457151962E-4</v>
      </c>
      <c r="N8" s="1" t="s">
        <v>17</v>
      </c>
      <c r="O8" s="9">
        <f>O7/O6</f>
        <v>2.3314035362228134E-5</v>
      </c>
      <c r="P8" s="9">
        <f t="shared" ref="P8:V8" si="3">P7/P6</f>
        <v>3.9120464049642522E-5</v>
      </c>
      <c r="Q8" s="9">
        <f t="shared" si="3"/>
        <v>3.7438213624312185E-5</v>
      </c>
      <c r="R8" s="9">
        <f t="shared" si="3"/>
        <v>1.8564281839551565E-5</v>
      </c>
      <c r="S8" s="9">
        <f t="shared" si="3"/>
        <v>2.7851521759742109E-5</v>
      </c>
      <c r="T8" s="9">
        <f t="shared" si="3"/>
        <v>2.6170798898071627E-5</v>
      </c>
      <c r="U8" s="9">
        <f t="shared" si="3"/>
        <v>7.0784540106657863E-5</v>
      </c>
      <c r="V8" s="9">
        <f t="shared" si="3"/>
        <v>6.9112174375332274E-5</v>
      </c>
    </row>
    <row r="9" spans="1:22" ht="17">
      <c r="B9" s="6" t="s">
        <v>29</v>
      </c>
      <c r="C9" s="3">
        <f>C8/$C$8</f>
        <v>1</v>
      </c>
      <c r="D9" s="3">
        <f t="shared" ref="D9:E9" si="4">D8/$C$8</f>
        <v>3.4556867843009811</v>
      </c>
      <c r="E9" s="3">
        <f t="shared" si="4"/>
        <v>2.9092115369147851</v>
      </c>
      <c r="F9" s="3">
        <f>F8/$F$8</f>
        <v>1</v>
      </c>
      <c r="G9" s="3">
        <f>G8/$F$8</f>
        <v>1.8134598012646794</v>
      </c>
      <c r="H9" s="3">
        <f t="shared" ref="H9:J9" si="5">H8/$F$8</f>
        <v>0.96504008262693719</v>
      </c>
      <c r="I9" s="3">
        <f t="shared" ref="I9" si="6">I8/$C$8</f>
        <v>9.7430843065689228</v>
      </c>
      <c r="J9" s="3">
        <f t="shared" si="5"/>
        <v>5.9285650286715521</v>
      </c>
      <c r="N9" s="6" t="s">
        <v>29</v>
      </c>
      <c r="O9" s="3">
        <f>O8/$O$8</f>
        <v>1</v>
      </c>
      <c r="P9" s="3">
        <f t="shared" ref="P9:U9" si="7">P8/$O$8</f>
        <v>1.6779790989346668</v>
      </c>
      <c r="Q9" s="3">
        <f t="shared" si="7"/>
        <v>1.6058229749864374</v>
      </c>
      <c r="R9" s="3">
        <f>R8/$R$8</f>
        <v>1</v>
      </c>
      <c r="S9" s="3">
        <f t="shared" ref="S9:V9" si="8">S8/$R$8</f>
        <v>1.500274667259355</v>
      </c>
      <c r="T9" s="3">
        <f t="shared" si="8"/>
        <v>1.4097393653178778</v>
      </c>
      <c r="U9" s="3">
        <f t="shared" si="7"/>
        <v>3.0361342001453044</v>
      </c>
      <c r="V9" s="3">
        <f t="shared" si="8"/>
        <v>3.7228574190296677</v>
      </c>
    </row>
    <row r="10" spans="1:22" s="10" customFormat="1" ht="17">
      <c r="B10" s="11" t="s">
        <v>24</v>
      </c>
      <c r="C10" s="12">
        <f>C4/C6</f>
        <v>9.2038216560509548E-2</v>
      </c>
      <c r="D10" s="12">
        <f t="shared" ref="D10:J10" si="9">D4/D6</f>
        <v>0.2056</v>
      </c>
      <c r="E10" s="12">
        <f t="shared" si="9"/>
        <v>0.21994459833795013</v>
      </c>
      <c r="F10" s="12">
        <f t="shared" si="9"/>
        <v>0.11636363636363636</v>
      </c>
      <c r="G10" s="12">
        <f t="shared" si="9"/>
        <v>0.15826558265582655</v>
      </c>
      <c r="H10" s="12">
        <f t="shared" si="9"/>
        <v>0.1053921568627451</v>
      </c>
      <c r="I10" s="12">
        <f t="shared" si="9"/>
        <v>0.61170212765957444</v>
      </c>
      <c r="J10" s="12">
        <f t="shared" si="9"/>
        <v>0.4863013698630137</v>
      </c>
      <c r="N10" s="11" t="s">
        <v>24</v>
      </c>
      <c r="O10" s="12">
        <f>O4/O6</f>
        <v>3.8701298701298702E-2</v>
      </c>
      <c r="P10" s="12">
        <f t="shared" ref="P10:V10" si="10">P4/P6</f>
        <v>5.7507082152974502E-2</v>
      </c>
      <c r="Q10" s="12">
        <f t="shared" si="10"/>
        <v>7.3753280839895019E-2</v>
      </c>
      <c r="R10" s="12">
        <f t="shared" si="10"/>
        <v>4.3626062322946177E-2</v>
      </c>
      <c r="S10" s="12">
        <f t="shared" si="10"/>
        <v>5.9045226130653265E-2</v>
      </c>
      <c r="T10" s="12">
        <f t="shared" si="10"/>
        <v>6.2809917355371905E-2</v>
      </c>
      <c r="U10" s="12">
        <f t="shared" si="10"/>
        <v>0.13307493540051679</v>
      </c>
      <c r="V10" s="12">
        <f t="shared" si="10"/>
        <v>0.11818181818181818</v>
      </c>
    </row>
    <row r="11" spans="1:22" s="10" customFormat="1" ht="17">
      <c r="B11" s="11" t="s">
        <v>25</v>
      </c>
      <c r="C11" s="12">
        <f>C5/C6</f>
        <v>0.89171974522292996</v>
      </c>
      <c r="D11" s="12">
        <f t="shared" ref="D11:J11" si="11">D5/D6</f>
        <v>0.48266666666666669</v>
      </c>
      <c r="E11" s="12">
        <f t="shared" si="11"/>
        <v>0.63711911357340723</v>
      </c>
      <c r="F11" s="12">
        <f t="shared" si="11"/>
        <v>0.73939393939393938</v>
      </c>
      <c r="G11" s="12">
        <f t="shared" si="11"/>
        <v>0.49593495934959347</v>
      </c>
      <c r="H11" s="12">
        <f t="shared" si="11"/>
        <v>0.56127450980392157</v>
      </c>
      <c r="I11" s="12">
        <f t="shared" si="11"/>
        <v>0.50797872340425532</v>
      </c>
      <c r="J11" s="12">
        <f t="shared" si="11"/>
        <v>0.29452054794520549</v>
      </c>
      <c r="N11" s="11" t="s">
        <v>25</v>
      </c>
      <c r="O11" s="12">
        <f>O5/O6</f>
        <v>0.7186147186147186</v>
      </c>
      <c r="P11" s="12">
        <f t="shared" ref="P11:V11" si="12">P5/P6</f>
        <v>0.41643059490084988</v>
      </c>
      <c r="Q11" s="12">
        <f t="shared" si="12"/>
        <v>0.51706036745406825</v>
      </c>
      <c r="R11" s="12">
        <f t="shared" si="12"/>
        <v>0.66572237960339942</v>
      </c>
      <c r="S11" s="12">
        <f t="shared" si="12"/>
        <v>0.53266331658291455</v>
      </c>
      <c r="T11" s="12">
        <f t="shared" si="12"/>
        <v>0.66115702479338845</v>
      </c>
      <c r="U11" s="12">
        <f t="shared" si="12"/>
        <v>0.48578811369509045</v>
      </c>
      <c r="V11" s="12">
        <f t="shared" si="12"/>
        <v>0.48579545454545453</v>
      </c>
    </row>
    <row r="12" spans="1:22" ht="34">
      <c r="B12" s="7" t="s">
        <v>28</v>
      </c>
      <c r="C12" s="3">
        <f>C10/$C$10</f>
        <v>1</v>
      </c>
      <c r="D12" s="3">
        <f t="shared" ref="D12:I12" si="13">D10/$C$10</f>
        <v>2.2338546712802771</v>
      </c>
      <c r="E12" s="3">
        <f t="shared" si="13"/>
        <v>2.3897094767514306</v>
      </c>
      <c r="F12" s="3">
        <f>F10/$F$10</f>
        <v>1</v>
      </c>
      <c r="G12" s="3">
        <f t="shared" ref="G12:H12" si="14">G10/$F$10</f>
        <v>1.3600948509485093</v>
      </c>
      <c r="H12" s="3">
        <f t="shared" si="14"/>
        <v>0.90571384803921573</v>
      </c>
      <c r="I12" s="3">
        <f t="shared" si="13"/>
        <v>6.6461753662666574</v>
      </c>
      <c r="J12" s="3">
        <f t="shared" ref="J12" si="15">J10/$F$10</f>
        <v>4.1791523972602738</v>
      </c>
      <c r="N12" s="7" t="s">
        <v>26</v>
      </c>
      <c r="O12" s="3">
        <f>O10/$O$10</f>
        <v>1</v>
      </c>
      <c r="P12" s="3">
        <f t="shared" ref="P12:U12" si="16">P10/$O$10</f>
        <v>1.4859212502614216</v>
      </c>
      <c r="Q12" s="3">
        <f t="shared" si="16"/>
        <v>1.9057055787489652</v>
      </c>
      <c r="R12" s="3">
        <f>R10/$R$10</f>
        <v>1</v>
      </c>
      <c r="S12" s="3">
        <f t="shared" ref="S12:T12" si="17">S10/$R$10</f>
        <v>1.3534392742935455</v>
      </c>
      <c r="T12" s="3">
        <f t="shared" si="17"/>
        <v>1.4397338198991092</v>
      </c>
      <c r="U12" s="3">
        <f t="shared" si="16"/>
        <v>3.4385134314898633</v>
      </c>
      <c r="V12" s="3">
        <f t="shared" ref="V12" si="18">V10/$R$10</f>
        <v>2.7089728453364814</v>
      </c>
    </row>
    <row r="13" spans="1:22" ht="34">
      <c r="B13" s="7" t="s">
        <v>27</v>
      </c>
      <c r="C13" s="3">
        <f>C11/$C$11</f>
        <v>1</v>
      </c>
      <c r="D13" s="3">
        <f t="shared" ref="D13:I13" si="19">D11/$C$11</f>
        <v>0.54127619047619047</v>
      </c>
      <c r="E13" s="3">
        <f t="shared" si="19"/>
        <v>0.71448357736446377</v>
      </c>
      <c r="F13" s="3">
        <f>F11/$F$11</f>
        <v>1</v>
      </c>
      <c r="G13" s="3">
        <f t="shared" ref="G13:H13" si="20">G11/$F$11</f>
        <v>0.6707317073170731</v>
      </c>
      <c r="H13" s="3">
        <f t="shared" si="20"/>
        <v>0.75910077145612342</v>
      </c>
      <c r="I13" s="3">
        <f t="shared" si="19"/>
        <v>0.56966185410334347</v>
      </c>
      <c r="J13" s="3">
        <f t="shared" ref="J13" si="21">J11/$F$11</f>
        <v>0.39832697058163036</v>
      </c>
      <c r="N13" s="7" t="s">
        <v>27</v>
      </c>
      <c r="O13" s="3">
        <f>O11/$O$11</f>
        <v>1</v>
      </c>
      <c r="P13" s="3">
        <f t="shared" ref="P13:U13" si="22">P11/$O$11</f>
        <v>0.5794907676029899</v>
      </c>
      <c r="Q13" s="3">
        <f t="shared" si="22"/>
        <v>0.71952376434873355</v>
      </c>
      <c r="R13" s="3">
        <f>R11/$R$11</f>
        <v>1</v>
      </c>
      <c r="S13" s="3">
        <f t="shared" ref="S13:T13" si="23">S11/$R$11</f>
        <v>0.80012830107986743</v>
      </c>
      <c r="T13" s="3">
        <f t="shared" si="23"/>
        <v>0.99314225426411118</v>
      </c>
      <c r="U13" s="3">
        <f t="shared" si="22"/>
        <v>0.67600635098533668</v>
      </c>
      <c r="V13" s="3">
        <f t="shared" ref="V13" si="24">V11/$R$11</f>
        <v>0.72972678916827849</v>
      </c>
    </row>
    <row r="16" spans="1:22">
      <c r="C16" s="28" t="s">
        <v>10</v>
      </c>
      <c r="D16" s="28"/>
      <c r="E16" s="28"/>
      <c r="F16" s="28" t="s">
        <v>11</v>
      </c>
      <c r="G16" s="28"/>
      <c r="H16" s="28"/>
      <c r="I16" s="28" t="s">
        <v>3</v>
      </c>
      <c r="J16" s="28"/>
      <c r="O16" s="28" t="s">
        <v>10</v>
      </c>
      <c r="P16" s="28"/>
      <c r="Q16" s="28"/>
      <c r="R16" s="28" t="s">
        <v>11</v>
      </c>
      <c r="S16" s="28"/>
      <c r="T16" s="28"/>
      <c r="U16" s="28" t="s">
        <v>3</v>
      </c>
      <c r="V16" s="28"/>
    </row>
    <row r="17" spans="1:22">
      <c r="B17" s="1"/>
      <c r="C17" s="1" t="s">
        <v>4</v>
      </c>
      <c r="D17" s="1" t="s">
        <v>6</v>
      </c>
      <c r="E17" s="1" t="s">
        <v>7</v>
      </c>
      <c r="F17" s="1" t="s">
        <v>4</v>
      </c>
      <c r="G17" s="1" t="s">
        <v>6</v>
      </c>
      <c r="H17" s="1" t="s">
        <v>7</v>
      </c>
      <c r="I17" s="1" t="s">
        <v>8</v>
      </c>
      <c r="J17" s="1" t="s">
        <v>9</v>
      </c>
      <c r="N17" s="1"/>
      <c r="O17" s="1" t="s">
        <v>4</v>
      </c>
      <c r="P17" s="1" t="s">
        <v>6</v>
      </c>
      <c r="Q17" s="1" t="s">
        <v>7</v>
      </c>
      <c r="R17" s="1" t="s">
        <v>4</v>
      </c>
      <c r="S17" s="1" t="s">
        <v>6</v>
      </c>
      <c r="T17" s="1" t="s">
        <v>7</v>
      </c>
      <c r="U17" s="1" t="s">
        <v>8</v>
      </c>
      <c r="V17" s="1" t="s">
        <v>9</v>
      </c>
    </row>
    <row r="18" spans="1:22">
      <c r="B18" s="1" t="s">
        <v>15</v>
      </c>
      <c r="C18" s="1">
        <v>3.25</v>
      </c>
      <c r="D18" s="1">
        <v>9400</v>
      </c>
      <c r="E18" s="1">
        <v>3060</v>
      </c>
      <c r="F18" s="1">
        <v>384</v>
      </c>
      <c r="G18" s="1">
        <v>2930</v>
      </c>
      <c r="H18" s="1">
        <v>1150</v>
      </c>
      <c r="I18" s="1">
        <v>5290</v>
      </c>
      <c r="J18" s="1">
        <v>7060</v>
      </c>
      <c r="N18" s="1" t="s">
        <v>20</v>
      </c>
      <c r="O18" s="1">
        <v>30.7</v>
      </c>
      <c r="P18" s="1">
        <v>529</v>
      </c>
      <c r="Q18" s="1">
        <v>561</v>
      </c>
      <c r="R18" s="1">
        <v>159</v>
      </c>
      <c r="S18" s="1">
        <v>510</v>
      </c>
      <c r="T18" s="1">
        <v>470</v>
      </c>
      <c r="U18" s="1">
        <v>5090</v>
      </c>
      <c r="V18" s="1">
        <v>2680</v>
      </c>
    </row>
    <row r="19" spans="1:22">
      <c r="B19" s="1" t="s">
        <v>19</v>
      </c>
      <c r="C19" s="1">
        <v>4900</v>
      </c>
      <c r="D19" s="1">
        <v>3470</v>
      </c>
      <c r="E19" s="1">
        <v>4040</v>
      </c>
      <c r="F19" s="1">
        <v>4180</v>
      </c>
      <c r="G19" s="1">
        <v>3860</v>
      </c>
      <c r="H19" s="1">
        <v>4300</v>
      </c>
      <c r="I19" s="1">
        <v>3000</v>
      </c>
      <c r="J19" s="1">
        <v>2160</v>
      </c>
      <c r="N19" s="1" t="s">
        <v>19</v>
      </c>
      <c r="O19" s="1">
        <v>509</v>
      </c>
      <c r="P19" s="1">
        <v>363</v>
      </c>
      <c r="Q19" s="1">
        <v>604</v>
      </c>
      <c r="R19" s="1">
        <v>702</v>
      </c>
      <c r="S19" s="1">
        <v>559</v>
      </c>
      <c r="T19" s="1">
        <v>538</v>
      </c>
      <c r="U19" s="1">
        <v>1340</v>
      </c>
      <c r="V19" s="1">
        <v>1270</v>
      </c>
    </row>
    <row r="20" spans="1:22" ht="34">
      <c r="A20" s="5" t="s">
        <v>2</v>
      </c>
      <c r="B20" s="1" t="s">
        <v>1</v>
      </c>
      <c r="C20" s="1">
        <v>3140</v>
      </c>
      <c r="D20" s="1">
        <v>3750</v>
      </c>
      <c r="E20" s="1">
        <v>3610</v>
      </c>
      <c r="F20" s="1">
        <v>3300</v>
      </c>
      <c r="G20" s="1">
        <v>3690</v>
      </c>
      <c r="H20" s="1">
        <v>4080</v>
      </c>
      <c r="I20" s="1">
        <v>3760</v>
      </c>
      <c r="J20" s="1">
        <v>5840</v>
      </c>
      <c r="M20" s="5" t="s">
        <v>2</v>
      </c>
      <c r="N20" s="1" t="s">
        <v>1</v>
      </c>
      <c r="O20" s="1">
        <v>2310</v>
      </c>
      <c r="P20" s="1">
        <v>3530</v>
      </c>
      <c r="Q20" s="1">
        <v>3810</v>
      </c>
      <c r="R20" s="1">
        <v>3530</v>
      </c>
      <c r="S20" s="1">
        <v>3980</v>
      </c>
      <c r="T20" s="1">
        <v>3630</v>
      </c>
      <c r="U20" s="1">
        <v>3870</v>
      </c>
      <c r="V20" s="1">
        <v>3520</v>
      </c>
    </row>
    <row r="21" spans="1:22">
      <c r="B21" s="1" t="s">
        <v>13</v>
      </c>
      <c r="C21" s="2">
        <f>C18*10/C19</f>
        <v>6.6326530612244895E-3</v>
      </c>
      <c r="D21" s="2">
        <f>D18/D19</f>
        <v>2.7089337175792507</v>
      </c>
      <c r="E21" s="2">
        <f>E18/E19</f>
        <v>0.75742574257425743</v>
      </c>
      <c r="F21" s="2">
        <f t="shared" ref="F21:J21" si="25">F18/F19</f>
        <v>9.186602870813397E-2</v>
      </c>
      <c r="G21" s="2">
        <f t="shared" si="25"/>
        <v>0.7590673575129534</v>
      </c>
      <c r="H21" s="2">
        <f t="shared" si="25"/>
        <v>0.26744186046511625</v>
      </c>
      <c r="I21" s="2">
        <f t="shared" si="25"/>
        <v>1.7633333333333334</v>
      </c>
      <c r="J21" s="2">
        <f t="shared" si="25"/>
        <v>3.2685185185185186</v>
      </c>
      <c r="N21" s="1" t="s">
        <v>13</v>
      </c>
      <c r="O21" s="2">
        <f>O18/O19</f>
        <v>6.0314341846758351E-2</v>
      </c>
      <c r="P21" s="2">
        <f t="shared" ref="P21:V21" si="26">P18/P19</f>
        <v>1.4573002754820936</v>
      </c>
      <c r="Q21" s="2">
        <f t="shared" si="26"/>
        <v>0.92880794701986757</v>
      </c>
      <c r="R21" s="2">
        <f t="shared" si="26"/>
        <v>0.2264957264957265</v>
      </c>
      <c r="S21" s="2">
        <f t="shared" si="26"/>
        <v>0.91234347048300535</v>
      </c>
      <c r="T21" s="2">
        <f t="shared" si="26"/>
        <v>0.87360594795539037</v>
      </c>
      <c r="U21" s="2">
        <f t="shared" si="26"/>
        <v>3.7985074626865671</v>
      </c>
      <c r="V21" s="2">
        <f t="shared" si="26"/>
        <v>2.1102362204724407</v>
      </c>
    </row>
    <row r="22" spans="1:22">
      <c r="B22" s="1" t="s">
        <v>16</v>
      </c>
      <c r="C22" s="16">
        <f>C21/C20</f>
        <v>2.1123098921097102E-6</v>
      </c>
      <c r="D22" s="16">
        <f t="shared" ref="D22:J22" si="27">D21/D20</f>
        <v>7.2238232468780023E-4</v>
      </c>
      <c r="E22" s="16">
        <f t="shared" si="27"/>
        <v>2.0981322508982199E-4</v>
      </c>
      <c r="F22" s="16">
        <f t="shared" si="27"/>
        <v>2.7838190517616355E-5</v>
      </c>
      <c r="G22" s="16">
        <f t="shared" si="27"/>
        <v>2.0570931097912016E-4</v>
      </c>
      <c r="H22" s="16">
        <f t="shared" si="27"/>
        <v>6.5549475604195166E-5</v>
      </c>
      <c r="I22" s="16">
        <f t="shared" si="27"/>
        <v>4.6897163120567377E-4</v>
      </c>
      <c r="J22" s="16">
        <f t="shared" si="27"/>
        <v>5.5967782851344499E-4</v>
      </c>
      <c r="N22" s="1" t="s">
        <v>21</v>
      </c>
      <c r="O22" s="9">
        <f>O21/O20</f>
        <v>2.6110104695566387E-5</v>
      </c>
      <c r="P22" s="9">
        <f t="shared" ref="P22:V22" si="28">P21/P20</f>
        <v>4.1283293923005486E-4</v>
      </c>
      <c r="Q22" s="9">
        <f t="shared" si="28"/>
        <v>2.4378161339104135E-4</v>
      </c>
      <c r="R22" s="9">
        <f t="shared" si="28"/>
        <v>6.4163095324568418E-5</v>
      </c>
      <c r="S22" s="9">
        <f t="shared" si="28"/>
        <v>2.2923202775954908E-4</v>
      </c>
      <c r="T22" s="9">
        <f t="shared" si="28"/>
        <v>2.4066279557999736E-4</v>
      </c>
      <c r="U22" s="9">
        <f t="shared" si="28"/>
        <v>9.815264761463998E-4</v>
      </c>
      <c r="V22" s="9">
        <f t="shared" si="28"/>
        <v>5.9949892627057973E-4</v>
      </c>
    </row>
    <row r="23" spans="1:22" ht="17">
      <c r="B23" s="6" t="s">
        <v>29</v>
      </c>
      <c r="C23" s="3">
        <f>C22/$C$22</f>
        <v>1</v>
      </c>
      <c r="D23" s="3">
        <f>D22/$C$22</f>
        <v>341.98690608143056</v>
      </c>
      <c r="E23" s="3">
        <f>E22/$C$22</f>
        <v>99.328808653292342</v>
      </c>
      <c r="F23" s="3">
        <f>F22/$F$22</f>
        <v>1</v>
      </c>
      <c r="G23" s="3">
        <f t="shared" ref="G23:H23" si="29">G22/$F$22</f>
        <v>7.3894641553280822</v>
      </c>
      <c r="H23" s="3">
        <f t="shared" si="29"/>
        <v>2.3546600689694483</v>
      </c>
      <c r="I23" s="3">
        <f>I22/$C$22</f>
        <v>222.01838516093835</v>
      </c>
      <c r="J23" s="3">
        <f>J22/$F$22</f>
        <v>20.104676996131406</v>
      </c>
      <c r="N23" s="6" t="s">
        <v>29</v>
      </c>
      <c r="O23" s="3">
        <f>O22/$O$22</f>
        <v>1</v>
      </c>
      <c r="P23" s="3">
        <f>P22/$O$22</f>
        <v>15.811232625970884</v>
      </c>
      <c r="Q23" s="3">
        <f>Q22/$O$22</f>
        <v>9.3366769774935658</v>
      </c>
      <c r="R23" s="3">
        <f>R22/$R$22</f>
        <v>1</v>
      </c>
      <c r="S23" s="3">
        <f t="shared" ref="S23:V23" si="30">S22/$R$22</f>
        <v>3.5726460296215605</v>
      </c>
      <c r="T23" s="3">
        <f t="shared" si="30"/>
        <v>3.7507977812262152</v>
      </c>
      <c r="U23" s="3">
        <f>U22/$O$22</f>
        <v>37.591824605478024</v>
      </c>
      <c r="V23" s="3">
        <f t="shared" si="30"/>
        <v>9.3433604354344197</v>
      </c>
    </row>
    <row r="24" spans="1:22" ht="17">
      <c r="B24" s="11" t="s">
        <v>24</v>
      </c>
      <c r="C24" s="12">
        <f>C18/C20</f>
        <v>1.0350318471337579E-3</v>
      </c>
      <c r="D24" s="12">
        <f t="shared" ref="D24:J24" si="31">D18/D20</f>
        <v>2.5066666666666668</v>
      </c>
      <c r="E24" s="12">
        <f t="shared" si="31"/>
        <v>0.8476454293628809</v>
      </c>
      <c r="F24" s="12">
        <f t="shared" si="31"/>
        <v>0.11636363636363636</v>
      </c>
      <c r="G24" s="12">
        <f t="shared" si="31"/>
        <v>0.79403794037940378</v>
      </c>
      <c r="H24" s="12">
        <f t="shared" si="31"/>
        <v>0.28186274509803921</v>
      </c>
      <c r="I24" s="12">
        <f t="shared" si="31"/>
        <v>1.4069148936170213</v>
      </c>
      <c r="J24" s="12">
        <f t="shared" si="31"/>
        <v>1.2089041095890412</v>
      </c>
      <c r="N24" s="11" t="s">
        <v>24</v>
      </c>
      <c r="O24" s="12">
        <f>O18/O20</f>
        <v>1.3290043290043289E-2</v>
      </c>
      <c r="P24" s="12">
        <f t="shared" ref="P24:V24" si="32">P18/P20</f>
        <v>0.14985835694050992</v>
      </c>
      <c r="Q24" s="12">
        <f t="shared" si="32"/>
        <v>0.14724409448818898</v>
      </c>
      <c r="R24" s="12">
        <f t="shared" si="32"/>
        <v>4.5042492917847024E-2</v>
      </c>
      <c r="S24" s="12">
        <f t="shared" si="32"/>
        <v>0.12814070351758794</v>
      </c>
      <c r="T24" s="12">
        <f t="shared" si="32"/>
        <v>0.12947658402203857</v>
      </c>
      <c r="U24" s="12">
        <f>U18/U20</f>
        <v>1.3152454780361758</v>
      </c>
      <c r="V24" s="12">
        <f t="shared" si="32"/>
        <v>0.76136363636363635</v>
      </c>
    </row>
    <row r="25" spans="1:22" ht="17">
      <c r="B25" s="11" t="s">
        <v>25</v>
      </c>
      <c r="C25" s="12">
        <f>C19/C20</f>
        <v>1.5605095541401275</v>
      </c>
      <c r="D25" s="12">
        <f t="shared" ref="D25:J25" si="33">D19/D20</f>
        <v>0.92533333333333334</v>
      </c>
      <c r="E25" s="12">
        <f t="shared" si="33"/>
        <v>1.1191135734072022</v>
      </c>
      <c r="F25" s="12">
        <f t="shared" si="33"/>
        <v>1.2666666666666666</v>
      </c>
      <c r="G25" s="12">
        <f t="shared" si="33"/>
        <v>1.046070460704607</v>
      </c>
      <c r="H25" s="12">
        <f t="shared" si="33"/>
        <v>1.053921568627451</v>
      </c>
      <c r="I25" s="12">
        <f t="shared" si="33"/>
        <v>0.7978723404255319</v>
      </c>
      <c r="J25" s="12">
        <f t="shared" si="33"/>
        <v>0.36986301369863012</v>
      </c>
      <c r="N25" s="11" t="s">
        <v>25</v>
      </c>
      <c r="O25" s="12">
        <f>O19/O20</f>
        <v>0.22034632034632035</v>
      </c>
      <c r="P25" s="12">
        <f t="shared" ref="P25:V25" si="34">P19/P20</f>
        <v>0.1028328611898017</v>
      </c>
      <c r="Q25" s="12">
        <f t="shared" si="34"/>
        <v>0.15853018372703412</v>
      </c>
      <c r="R25" s="12">
        <f t="shared" si="34"/>
        <v>0.19886685552407932</v>
      </c>
      <c r="S25" s="12">
        <f t="shared" si="34"/>
        <v>0.14045226130653266</v>
      </c>
      <c r="T25" s="12">
        <f t="shared" si="34"/>
        <v>0.14820936639118457</v>
      </c>
      <c r="U25" s="12">
        <f t="shared" si="34"/>
        <v>0.34625322997416019</v>
      </c>
      <c r="V25" s="12">
        <f t="shared" si="34"/>
        <v>0.36079545454545453</v>
      </c>
    </row>
    <row r="26" spans="1:22" ht="34">
      <c r="B26" s="7" t="s">
        <v>28</v>
      </c>
      <c r="C26" s="3">
        <f>C24/$C$24</f>
        <v>1</v>
      </c>
      <c r="D26" s="3">
        <f t="shared" ref="D26:I26" si="35">D24/$C$24</f>
        <v>2421.8256410256413</v>
      </c>
      <c r="E26" s="3">
        <f t="shared" si="35"/>
        <v>818.9558917536757</v>
      </c>
      <c r="F26" s="3">
        <f>F24/$F$24</f>
        <v>1</v>
      </c>
      <c r="G26" s="3">
        <f t="shared" ref="G26:J26" si="36">G24/$F$24</f>
        <v>6.8237635501355012</v>
      </c>
      <c r="H26" s="3">
        <f t="shared" si="36"/>
        <v>2.4222579656862746</v>
      </c>
      <c r="I26" s="3">
        <f t="shared" si="35"/>
        <v>1359.2962356792143</v>
      </c>
      <c r="J26" s="3">
        <f t="shared" si="36"/>
        <v>10.389019691780822</v>
      </c>
      <c r="N26" s="7" t="s">
        <v>28</v>
      </c>
      <c r="O26" s="3">
        <f>O24/$O$24</f>
        <v>1</v>
      </c>
      <c r="P26" s="3">
        <f t="shared" ref="P26:Q26" si="37">P24/$O$24</f>
        <v>11.275987118325014</v>
      </c>
      <c r="Q26" s="3">
        <f t="shared" si="37"/>
        <v>11.079278770935392</v>
      </c>
      <c r="R26" s="3">
        <f>R24/$R$24</f>
        <v>1</v>
      </c>
      <c r="S26" s="3">
        <f t="shared" ref="S26:T26" si="38">S24/$R$24</f>
        <v>2.8448848013653172</v>
      </c>
      <c r="T26" s="3">
        <f t="shared" si="38"/>
        <v>2.8745430289169569</v>
      </c>
      <c r="U26" s="3">
        <f>U24/$O$24</f>
        <v>98.964724894578708</v>
      </c>
      <c r="V26" s="3">
        <f t="shared" ref="V26" si="39">V24/$R$24</f>
        <v>16.903230417381362</v>
      </c>
    </row>
    <row r="27" spans="1:22" ht="34">
      <c r="B27" s="7" t="s">
        <v>27</v>
      </c>
      <c r="C27" s="3">
        <f>C25/$C$25</f>
        <v>1</v>
      </c>
      <c r="D27" s="3">
        <f t="shared" ref="D27:I27" si="40">D25/$C$25</f>
        <v>0.59296870748299313</v>
      </c>
      <c r="E27" s="3">
        <f t="shared" si="40"/>
        <v>0.71714624908134994</v>
      </c>
      <c r="F27" s="3">
        <f>F25/$F$25</f>
        <v>1</v>
      </c>
      <c r="G27" s="3">
        <f t="shared" ref="G27:J27" si="41">G25/$F$25</f>
        <v>0.8258451005562687</v>
      </c>
      <c r="H27" s="3">
        <f t="shared" si="41"/>
        <v>0.83204334365325083</v>
      </c>
      <c r="I27" s="3">
        <f t="shared" si="40"/>
        <v>0.51128962223187147</v>
      </c>
      <c r="J27" s="3">
        <f t="shared" si="41"/>
        <v>0.29199711607786588</v>
      </c>
      <c r="N27" s="7" t="s">
        <v>27</v>
      </c>
      <c r="O27" s="3">
        <f>O25/$O$25</f>
        <v>1</v>
      </c>
      <c r="P27" s="3">
        <f t="shared" ref="P27:U27" si="42">P25/$O$25</f>
        <v>0.46668744469242029</v>
      </c>
      <c r="Q27" s="3">
        <f t="shared" si="42"/>
        <v>0.71945918351561655</v>
      </c>
      <c r="R27" s="3">
        <f>R25/$R$25</f>
        <v>1</v>
      </c>
      <c r="S27" s="3">
        <f t="shared" ref="S27:T27" si="43">S25/$R$25</f>
        <v>0.70626279545877535</v>
      </c>
      <c r="T27" s="3">
        <f t="shared" si="43"/>
        <v>0.7452693210268968</v>
      </c>
      <c r="U27" s="3">
        <f t="shared" si="42"/>
        <v>1.5714046389789982</v>
      </c>
      <c r="V27" s="3">
        <f t="shared" ref="V27" si="44">V25/$R$25</f>
        <v>1.8142563455063454</v>
      </c>
    </row>
    <row r="30" spans="1:22">
      <c r="C30" s="28" t="s">
        <v>10</v>
      </c>
      <c r="D30" s="28"/>
      <c r="E30" s="28"/>
      <c r="F30" s="28" t="s">
        <v>11</v>
      </c>
      <c r="G30" s="28"/>
      <c r="H30" s="28"/>
      <c r="I30" s="28" t="s">
        <v>3</v>
      </c>
      <c r="J30" s="28"/>
      <c r="O30" s="28" t="s">
        <v>10</v>
      </c>
      <c r="P30" s="28"/>
      <c r="Q30" s="28"/>
      <c r="R30" s="28" t="s">
        <v>11</v>
      </c>
      <c r="S30" s="28"/>
      <c r="T30" s="28"/>
      <c r="U30" s="28" t="s">
        <v>3</v>
      </c>
      <c r="V30" s="28"/>
    </row>
    <row r="31" spans="1:22">
      <c r="B31" s="1"/>
      <c r="C31" s="1" t="s">
        <v>4</v>
      </c>
      <c r="D31" s="1" t="s">
        <v>6</v>
      </c>
      <c r="E31" s="1" t="s">
        <v>7</v>
      </c>
      <c r="F31" s="1" t="s">
        <v>4</v>
      </c>
      <c r="G31" s="1" t="s">
        <v>6</v>
      </c>
      <c r="H31" s="1" t="s">
        <v>7</v>
      </c>
      <c r="I31" s="1" t="s">
        <v>8</v>
      </c>
      <c r="J31" s="1" t="s">
        <v>9</v>
      </c>
      <c r="N31" s="1"/>
      <c r="O31" s="1" t="s">
        <v>4</v>
      </c>
      <c r="P31" s="1" t="s">
        <v>6</v>
      </c>
      <c r="Q31" s="1" t="s">
        <v>7</v>
      </c>
      <c r="R31" s="1" t="s">
        <v>4</v>
      </c>
      <c r="S31" s="1" t="s">
        <v>6</v>
      </c>
      <c r="T31" s="1" t="s">
        <v>7</v>
      </c>
      <c r="U31" s="1" t="s">
        <v>8</v>
      </c>
      <c r="V31" s="1" t="s">
        <v>9</v>
      </c>
    </row>
    <row r="32" spans="1:22">
      <c r="B32" s="1" t="s">
        <v>0</v>
      </c>
      <c r="C32" s="1">
        <v>3900</v>
      </c>
      <c r="D32" s="1">
        <v>11900</v>
      </c>
      <c r="E32" s="1">
        <v>13700</v>
      </c>
      <c r="F32" s="1">
        <v>5680</v>
      </c>
      <c r="G32" s="1">
        <v>9480</v>
      </c>
      <c r="H32" s="1">
        <v>8220</v>
      </c>
      <c r="I32" s="1">
        <v>12400</v>
      </c>
      <c r="J32" s="1">
        <v>12300</v>
      </c>
      <c r="N32" s="1" t="s">
        <v>22</v>
      </c>
      <c r="O32" s="1">
        <v>1810</v>
      </c>
      <c r="P32" s="1">
        <v>18300</v>
      </c>
      <c r="Q32" s="1">
        <v>9600</v>
      </c>
      <c r="R32" s="1">
        <v>4730</v>
      </c>
      <c r="S32" s="1">
        <v>9830</v>
      </c>
      <c r="T32" s="1">
        <v>6430</v>
      </c>
      <c r="U32" s="1">
        <v>20400</v>
      </c>
      <c r="V32" s="1">
        <v>21300</v>
      </c>
    </row>
    <row r="33" spans="1:22">
      <c r="B33" s="1" t="s">
        <v>12</v>
      </c>
      <c r="C33" s="1"/>
      <c r="D33" s="1"/>
      <c r="E33" s="1"/>
      <c r="F33" s="1"/>
      <c r="G33" s="1"/>
      <c r="H33" s="1"/>
      <c r="I33" s="1"/>
      <c r="J33" s="1"/>
      <c r="N33" s="1" t="s">
        <v>19</v>
      </c>
      <c r="O33" s="1">
        <v>6.88</v>
      </c>
      <c r="P33" s="1">
        <v>101</v>
      </c>
      <c r="Q33" s="1">
        <v>55.6</v>
      </c>
      <c r="R33" s="1">
        <v>32</v>
      </c>
      <c r="S33" s="1">
        <v>33.4</v>
      </c>
      <c r="T33" s="1">
        <v>42.2</v>
      </c>
      <c r="U33" s="1">
        <v>168</v>
      </c>
      <c r="V33" s="1">
        <v>281</v>
      </c>
    </row>
    <row r="34" spans="1:22" ht="34">
      <c r="B34" s="1" t="s">
        <v>1</v>
      </c>
      <c r="C34" s="1">
        <v>3770</v>
      </c>
      <c r="D34" s="1">
        <v>4460</v>
      </c>
      <c r="E34" s="1">
        <v>4370</v>
      </c>
      <c r="F34" s="1">
        <v>3740</v>
      </c>
      <c r="G34" s="1">
        <v>3970</v>
      </c>
      <c r="H34" s="1">
        <v>4130</v>
      </c>
      <c r="I34" s="1">
        <v>4090</v>
      </c>
      <c r="J34" s="1">
        <v>4010</v>
      </c>
      <c r="M34" s="5" t="s">
        <v>2</v>
      </c>
      <c r="N34" s="1" t="s">
        <v>1</v>
      </c>
      <c r="O34" s="1">
        <v>2310</v>
      </c>
      <c r="P34" s="1">
        <v>3530</v>
      </c>
      <c r="Q34" s="1">
        <v>3810</v>
      </c>
      <c r="R34" s="1">
        <v>3530</v>
      </c>
      <c r="S34" s="1">
        <v>3980</v>
      </c>
      <c r="T34" s="1">
        <v>3630</v>
      </c>
      <c r="U34" s="1">
        <v>3870</v>
      </c>
      <c r="V34" s="1">
        <v>3520</v>
      </c>
    </row>
    <row r="35" spans="1:22" ht="15" customHeight="1">
      <c r="A35" s="5" t="s">
        <v>2</v>
      </c>
      <c r="B35" s="1" t="s">
        <v>13</v>
      </c>
      <c r="C35" s="2" t="e">
        <f>C32/C33</f>
        <v>#DIV/0!</v>
      </c>
      <c r="D35" s="2" t="e">
        <f>D32/D33</f>
        <v>#DIV/0!</v>
      </c>
      <c r="E35" s="2" t="e">
        <f>E32/E33</f>
        <v>#DIV/0!</v>
      </c>
      <c r="F35" s="2" t="e">
        <f t="shared" ref="F35:J35" si="45">F32/F33</f>
        <v>#DIV/0!</v>
      </c>
      <c r="G35" s="2" t="e">
        <f t="shared" si="45"/>
        <v>#DIV/0!</v>
      </c>
      <c r="H35" s="2" t="e">
        <f t="shared" si="45"/>
        <v>#DIV/0!</v>
      </c>
      <c r="I35" s="2" t="e">
        <f t="shared" si="45"/>
        <v>#DIV/0!</v>
      </c>
      <c r="J35" s="2" t="e">
        <f t="shared" si="45"/>
        <v>#DIV/0!</v>
      </c>
      <c r="N35" s="1" t="s">
        <v>13</v>
      </c>
      <c r="O35" s="2"/>
      <c r="P35" s="2"/>
      <c r="Q35" s="2"/>
      <c r="R35" s="2"/>
      <c r="S35" s="2"/>
      <c r="T35" s="2"/>
      <c r="U35" s="2"/>
      <c r="V35" s="2"/>
    </row>
    <row r="36" spans="1:22" ht="15" customHeight="1">
      <c r="A36" s="8"/>
      <c r="B36" s="1" t="s">
        <v>14</v>
      </c>
      <c r="C36" s="9">
        <f>C32/C34</f>
        <v>1.0344827586206897</v>
      </c>
      <c r="D36" s="9">
        <f t="shared" ref="D36:J36" si="46">D32/D34</f>
        <v>2.6681614349775784</v>
      </c>
      <c r="E36" s="9">
        <f t="shared" si="46"/>
        <v>3.1350114416475972</v>
      </c>
      <c r="F36" s="9">
        <f t="shared" si="46"/>
        <v>1.518716577540107</v>
      </c>
      <c r="G36" s="9">
        <f t="shared" si="46"/>
        <v>2.3879093198992445</v>
      </c>
      <c r="H36" s="9">
        <f t="shared" si="46"/>
        <v>1.9903147699757868</v>
      </c>
      <c r="I36" s="9">
        <f t="shared" si="46"/>
        <v>3.0317848410757948</v>
      </c>
      <c r="J36" s="9">
        <f t="shared" si="46"/>
        <v>3.0673316708229428</v>
      </c>
      <c r="N36" s="1" t="s">
        <v>36</v>
      </c>
      <c r="O36" s="9">
        <f>O32/O34</f>
        <v>0.78354978354978355</v>
      </c>
      <c r="P36" s="9">
        <f t="shared" ref="P36:V36" si="47">P32/P34</f>
        <v>5.1841359773371103</v>
      </c>
      <c r="Q36" s="9">
        <f t="shared" si="47"/>
        <v>2.5196850393700787</v>
      </c>
      <c r="R36" s="9">
        <f t="shared" si="47"/>
        <v>1.339943342776204</v>
      </c>
      <c r="S36" s="9">
        <f t="shared" si="47"/>
        <v>2.4698492462311559</v>
      </c>
      <c r="T36" s="9">
        <f t="shared" si="47"/>
        <v>1.7713498622589532</v>
      </c>
      <c r="U36" s="9">
        <f t="shared" si="47"/>
        <v>5.2713178294573639</v>
      </c>
      <c r="V36" s="9">
        <f t="shared" si="47"/>
        <v>6.0511363636363633</v>
      </c>
    </row>
    <row r="37" spans="1:22" s="4" customFormat="1" ht="17">
      <c r="B37" s="6" t="s">
        <v>29</v>
      </c>
      <c r="C37" s="3">
        <f>C36/$C$36</f>
        <v>1</v>
      </c>
      <c r="D37" s="3">
        <f>D36/$C$36</f>
        <v>2.5792227204783256</v>
      </c>
      <c r="E37" s="3">
        <f>E36/$C$36</f>
        <v>3.0305110602593439</v>
      </c>
      <c r="F37" s="3">
        <f>F36/$F$36</f>
        <v>1</v>
      </c>
      <c r="G37" s="3">
        <f t="shared" ref="G37:J37" si="48">G36/$F$36</f>
        <v>1.5723205733139392</v>
      </c>
      <c r="H37" s="3">
        <f t="shared" si="48"/>
        <v>1.3105241619206764</v>
      </c>
      <c r="I37" s="3">
        <f>I36/$C$36</f>
        <v>2.9307253463732681</v>
      </c>
      <c r="J37" s="3">
        <f t="shared" si="48"/>
        <v>2.0196866987460926</v>
      </c>
      <c r="M37"/>
      <c r="N37" s="6" t="s">
        <v>29</v>
      </c>
      <c r="O37" s="3">
        <f>O36/$O$36</f>
        <v>1</v>
      </c>
      <c r="P37" s="3">
        <f t="shared" ref="P37:U37" si="49">P36/$O$36</f>
        <v>6.6162177390324448</v>
      </c>
      <c r="Q37" s="3">
        <f t="shared" si="49"/>
        <v>3.2157306303562883</v>
      </c>
      <c r="R37" s="3">
        <f>R36/$R$36</f>
        <v>1</v>
      </c>
      <c r="S37" s="3">
        <f t="shared" ref="S37:V37" si="50">S36/$R$36</f>
        <v>1.8432490146291713</v>
      </c>
      <c r="T37" s="3">
        <f t="shared" si="50"/>
        <v>1.321958776696428</v>
      </c>
      <c r="U37" s="3">
        <f t="shared" si="49"/>
        <v>6.7274829757163044</v>
      </c>
      <c r="V37" s="3">
        <f t="shared" si="50"/>
        <v>4.5159643474918312</v>
      </c>
    </row>
    <row r="38" spans="1:22" s="4" customFormat="1" ht="17">
      <c r="B38" s="11" t="s">
        <v>24</v>
      </c>
      <c r="C38" s="12">
        <f>C32/C34</f>
        <v>1.0344827586206897</v>
      </c>
      <c r="D38" s="12">
        <f t="shared" ref="D38:J38" si="51">D32/D34</f>
        <v>2.6681614349775784</v>
      </c>
      <c r="E38" s="12">
        <f t="shared" si="51"/>
        <v>3.1350114416475972</v>
      </c>
      <c r="F38" s="12">
        <f t="shared" si="51"/>
        <v>1.518716577540107</v>
      </c>
      <c r="G38" s="12">
        <f t="shared" si="51"/>
        <v>2.3879093198992445</v>
      </c>
      <c r="H38" s="12">
        <f t="shared" si="51"/>
        <v>1.9903147699757868</v>
      </c>
      <c r="I38" s="12">
        <f t="shared" si="51"/>
        <v>3.0317848410757948</v>
      </c>
      <c r="J38" s="12">
        <f t="shared" si="51"/>
        <v>3.0673316708229428</v>
      </c>
      <c r="M38"/>
      <c r="N38" s="11" t="s">
        <v>24</v>
      </c>
      <c r="O38" s="12">
        <f>O32/O34</f>
        <v>0.78354978354978355</v>
      </c>
      <c r="P38" s="12">
        <f t="shared" ref="P38:V38" si="52">P32/P34</f>
        <v>5.1841359773371103</v>
      </c>
      <c r="Q38" s="12">
        <f t="shared" si="52"/>
        <v>2.5196850393700787</v>
      </c>
      <c r="R38" s="12">
        <f t="shared" si="52"/>
        <v>1.339943342776204</v>
      </c>
      <c r="S38" s="12">
        <f t="shared" si="52"/>
        <v>2.4698492462311559</v>
      </c>
      <c r="T38" s="12">
        <f t="shared" si="52"/>
        <v>1.7713498622589532</v>
      </c>
      <c r="U38" s="12">
        <f t="shared" si="52"/>
        <v>5.2713178294573639</v>
      </c>
      <c r="V38" s="12">
        <f t="shared" si="52"/>
        <v>6.0511363636363633</v>
      </c>
    </row>
    <row r="39" spans="1:22" s="4" customFormat="1" ht="17">
      <c r="B39" s="11" t="s">
        <v>25</v>
      </c>
      <c r="C39" s="12">
        <f>C33/C34</f>
        <v>0</v>
      </c>
      <c r="D39" s="12">
        <f t="shared" ref="D39:J39" si="53">D33/D34</f>
        <v>0</v>
      </c>
      <c r="E39" s="12">
        <f t="shared" si="53"/>
        <v>0</v>
      </c>
      <c r="F39" s="12">
        <f t="shared" si="53"/>
        <v>0</v>
      </c>
      <c r="G39" s="12">
        <f t="shared" si="53"/>
        <v>0</v>
      </c>
      <c r="H39" s="12">
        <f t="shared" si="53"/>
        <v>0</v>
      </c>
      <c r="I39" s="12">
        <f t="shared" si="53"/>
        <v>0</v>
      </c>
      <c r="J39" s="12">
        <f t="shared" si="53"/>
        <v>0</v>
      </c>
      <c r="M39"/>
      <c r="N39" s="11" t="s">
        <v>25</v>
      </c>
      <c r="O39" s="12">
        <f>O33/O34</f>
        <v>2.9783549783549781E-3</v>
      </c>
      <c r="P39" s="12">
        <f t="shared" ref="P39:V39" si="54">P33/P34</f>
        <v>2.8611898016997168E-2</v>
      </c>
      <c r="Q39" s="12">
        <f t="shared" si="54"/>
        <v>1.4593175853018373E-2</v>
      </c>
      <c r="R39" s="12">
        <f t="shared" si="54"/>
        <v>9.0651558073654385E-3</v>
      </c>
      <c r="S39" s="12">
        <f t="shared" si="54"/>
        <v>8.3919597989949753E-3</v>
      </c>
      <c r="T39" s="12">
        <f t="shared" si="54"/>
        <v>1.1625344352617081E-2</v>
      </c>
      <c r="U39" s="12">
        <f t="shared" si="54"/>
        <v>4.3410852713178294E-2</v>
      </c>
      <c r="V39" s="12">
        <f t="shared" si="54"/>
        <v>7.9829545454545459E-2</v>
      </c>
    </row>
    <row r="40" spans="1:22" s="4" customFormat="1" ht="34">
      <c r="B40" s="7" t="s">
        <v>28</v>
      </c>
      <c r="C40" s="3">
        <f>C38/$C$38</f>
        <v>1</v>
      </c>
      <c r="D40" s="3">
        <f t="shared" ref="D40:I40" si="55">D38/$C$38</f>
        <v>2.5792227204783256</v>
      </c>
      <c r="E40" s="3">
        <f t="shared" si="55"/>
        <v>3.0305110602593439</v>
      </c>
      <c r="F40" s="3">
        <f>F38/$F$38</f>
        <v>1</v>
      </c>
      <c r="G40" s="3">
        <f t="shared" ref="G40:H40" si="56">G38/$F$38</f>
        <v>1.5723205733139392</v>
      </c>
      <c r="H40" s="3">
        <f t="shared" si="56"/>
        <v>1.3105241619206764</v>
      </c>
      <c r="I40" s="3">
        <f t="shared" si="55"/>
        <v>2.9307253463732681</v>
      </c>
      <c r="J40" s="3">
        <f t="shared" ref="J40" si="57">J38/$F$38</f>
        <v>2.0196866987460926</v>
      </c>
      <c r="M40"/>
      <c r="N40" s="7" t="s">
        <v>28</v>
      </c>
      <c r="O40" s="3">
        <f>O38/$O$38</f>
        <v>1</v>
      </c>
      <c r="P40" s="3">
        <f t="shared" ref="P40:U40" si="58">P38/$O$38</f>
        <v>6.6162177390324448</v>
      </c>
      <c r="Q40" s="3">
        <f t="shared" si="58"/>
        <v>3.2157306303562883</v>
      </c>
      <c r="R40" s="3">
        <f>R38/$R$38</f>
        <v>1</v>
      </c>
      <c r="S40" s="3">
        <f t="shared" ref="S40:V40" si="59">S38/$R$38</f>
        <v>1.8432490146291713</v>
      </c>
      <c r="T40" s="3">
        <f t="shared" si="59"/>
        <v>1.321958776696428</v>
      </c>
      <c r="U40" s="3">
        <f t="shared" si="58"/>
        <v>6.7274829757163044</v>
      </c>
      <c r="V40" s="3">
        <f t="shared" si="59"/>
        <v>4.5159643474918312</v>
      </c>
    </row>
    <row r="41" spans="1:22" ht="34">
      <c r="B41" s="7" t="s">
        <v>27</v>
      </c>
      <c r="C41" s="3" t="e">
        <f>C39/$C$39</f>
        <v>#DIV/0!</v>
      </c>
      <c r="D41" s="3" t="e">
        <f t="shared" ref="D41:I41" si="60">D39/$C$39</f>
        <v>#DIV/0!</v>
      </c>
      <c r="E41" s="3" t="e">
        <f t="shared" si="60"/>
        <v>#DIV/0!</v>
      </c>
      <c r="F41" s="3" t="e">
        <f>F39/$F$39</f>
        <v>#DIV/0!</v>
      </c>
      <c r="G41" s="3" t="e">
        <f t="shared" ref="G41:H41" si="61">G39/$F$39</f>
        <v>#DIV/0!</v>
      </c>
      <c r="H41" s="3" t="e">
        <f t="shared" si="61"/>
        <v>#DIV/0!</v>
      </c>
      <c r="I41" s="3" t="e">
        <f t="shared" si="60"/>
        <v>#DIV/0!</v>
      </c>
      <c r="J41" s="3" t="e">
        <f t="shared" ref="J41" si="62">J39/$F$39</f>
        <v>#DIV/0!</v>
      </c>
      <c r="N41" s="7" t="s">
        <v>27</v>
      </c>
      <c r="O41" s="3"/>
      <c r="P41" s="3"/>
      <c r="Q41" s="3"/>
      <c r="R41" s="3"/>
      <c r="S41" s="3"/>
      <c r="T41" s="3"/>
      <c r="U41" s="3"/>
      <c r="V41" s="3"/>
    </row>
    <row r="45" spans="1:22">
      <c r="C45" s="28" t="s">
        <v>10</v>
      </c>
      <c r="D45" s="28"/>
      <c r="E45" s="28"/>
      <c r="F45" s="28" t="s">
        <v>11</v>
      </c>
      <c r="G45" s="28"/>
      <c r="H45" s="28"/>
      <c r="I45" s="28" t="s">
        <v>3</v>
      </c>
      <c r="J45" s="28"/>
    </row>
    <row r="46" spans="1:22">
      <c r="B46" s="1"/>
      <c r="C46" s="1" t="s">
        <v>4</v>
      </c>
      <c r="D46" s="1" t="s">
        <v>6</v>
      </c>
      <c r="E46" s="1" t="s">
        <v>7</v>
      </c>
      <c r="F46" s="1" t="s">
        <v>4</v>
      </c>
      <c r="G46" s="1" t="s">
        <v>6</v>
      </c>
      <c r="H46" s="1" t="s">
        <v>7</v>
      </c>
      <c r="I46" s="1" t="s">
        <v>8</v>
      </c>
      <c r="J46" s="1" t="s">
        <v>9</v>
      </c>
    </row>
    <row r="47" spans="1:22">
      <c r="B47" s="1" t="s">
        <v>23</v>
      </c>
      <c r="C47" s="1">
        <v>331</v>
      </c>
      <c r="D47" s="1">
        <v>735</v>
      </c>
      <c r="E47" s="1">
        <v>1230</v>
      </c>
      <c r="F47" s="1">
        <v>552</v>
      </c>
      <c r="G47" s="1">
        <v>654</v>
      </c>
      <c r="H47" s="1">
        <v>747</v>
      </c>
      <c r="I47" s="1">
        <v>1110</v>
      </c>
      <c r="J47" s="1">
        <v>407</v>
      </c>
    </row>
    <row r="48" spans="1:22">
      <c r="B48" s="1" t="s">
        <v>19</v>
      </c>
      <c r="C48" s="1">
        <v>1050</v>
      </c>
      <c r="D48" s="1">
        <v>407</v>
      </c>
      <c r="E48" s="1">
        <v>859</v>
      </c>
      <c r="F48" s="1">
        <v>952</v>
      </c>
      <c r="G48" s="1">
        <v>777</v>
      </c>
      <c r="H48" s="1">
        <v>1020</v>
      </c>
      <c r="I48" s="1">
        <v>680</v>
      </c>
      <c r="J48" s="1">
        <v>375</v>
      </c>
    </row>
    <row r="49" spans="1:10" ht="34">
      <c r="A49" s="5" t="s">
        <v>2</v>
      </c>
      <c r="B49" s="1" t="s">
        <v>1</v>
      </c>
      <c r="C49" s="1">
        <v>3770</v>
      </c>
      <c r="D49" s="1">
        <v>4460</v>
      </c>
      <c r="E49" s="1">
        <v>4370</v>
      </c>
      <c r="F49" s="1">
        <v>3740</v>
      </c>
      <c r="G49" s="1">
        <v>3970</v>
      </c>
      <c r="H49" s="1">
        <v>4130</v>
      </c>
      <c r="I49" s="1">
        <v>4090</v>
      </c>
      <c r="J49" s="1">
        <v>4010</v>
      </c>
    </row>
    <row r="50" spans="1:10">
      <c r="B50" s="1" t="s">
        <v>13</v>
      </c>
      <c r="C50" s="2">
        <f>C47/C48</f>
        <v>0.31523809523809526</v>
      </c>
      <c r="D50" s="2">
        <f>D47/D48</f>
        <v>1.8058968058968059</v>
      </c>
      <c r="E50" s="2">
        <f>E47/E48</f>
        <v>1.4318975552968569</v>
      </c>
      <c r="F50" s="2">
        <f t="shared" ref="F50:J50" si="63">F47/F48</f>
        <v>0.57983193277310929</v>
      </c>
      <c r="G50" s="2">
        <f t="shared" si="63"/>
        <v>0.84169884169884168</v>
      </c>
      <c r="H50" s="2">
        <f t="shared" si="63"/>
        <v>0.73235294117647054</v>
      </c>
      <c r="I50" s="2">
        <f t="shared" si="63"/>
        <v>1.6323529411764706</v>
      </c>
      <c r="J50" s="2">
        <f t="shared" si="63"/>
        <v>1.0853333333333333</v>
      </c>
    </row>
    <row r="51" spans="1:10">
      <c r="B51" s="1" t="s">
        <v>21</v>
      </c>
      <c r="C51" s="9">
        <f>C50/C49</f>
        <v>8.3617531893393962E-5</v>
      </c>
      <c r="D51" s="9">
        <f t="shared" ref="D51:J51" si="64">D50/D49</f>
        <v>4.0490959773470983E-4</v>
      </c>
      <c r="E51" s="9">
        <f t="shared" si="64"/>
        <v>3.2766534446152331E-4</v>
      </c>
      <c r="F51" s="9">
        <f t="shared" si="64"/>
        <v>1.550352761425426E-4</v>
      </c>
      <c r="G51" s="9">
        <f t="shared" si="64"/>
        <v>2.1201482158661E-4</v>
      </c>
      <c r="H51" s="9">
        <f t="shared" si="64"/>
        <v>1.7732516735507762E-4</v>
      </c>
      <c r="I51" s="9">
        <f t="shared" si="64"/>
        <v>3.9910829857615416E-4</v>
      </c>
      <c r="J51" s="9">
        <f t="shared" si="64"/>
        <v>2.7065669160432251E-4</v>
      </c>
    </row>
    <row r="52" spans="1:10" ht="17">
      <c r="B52" s="6" t="s">
        <v>29</v>
      </c>
      <c r="C52" s="3">
        <f>C51/$C$51</f>
        <v>1</v>
      </c>
      <c r="D52" s="3">
        <f>D51/$C$51</f>
        <v>4.8424007330297547</v>
      </c>
      <c r="E52" s="3">
        <f>E51/$C$51</f>
        <v>3.9186201391267068</v>
      </c>
      <c r="F52" s="3">
        <f>F51/$F$51</f>
        <v>1</v>
      </c>
      <c r="G52" s="3">
        <f t="shared" ref="G52:J52" si="65">G51/$F$51</f>
        <v>1.3675263260193715</v>
      </c>
      <c r="H52" s="3">
        <f t="shared" si="65"/>
        <v>1.1437730287398671</v>
      </c>
      <c r="I52" s="3">
        <f>I51/$C$51</f>
        <v>4.773021752005155</v>
      </c>
      <c r="J52" s="3">
        <f t="shared" si="65"/>
        <v>1.7457748864553588</v>
      </c>
    </row>
    <row r="53" spans="1:10" ht="17">
      <c r="B53" s="11" t="s">
        <v>24</v>
      </c>
      <c r="C53" s="12">
        <f>C47/C49</f>
        <v>8.7798408488063667E-2</v>
      </c>
      <c r="D53" s="12">
        <f t="shared" ref="D53:J53" si="66">D47/D49</f>
        <v>0.16479820627802691</v>
      </c>
      <c r="E53" s="12">
        <f t="shared" si="66"/>
        <v>0.28146453089244849</v>
      </c>
      <c r="F53" s="12">
        <f t="shared" si="66"/>
        <v>0.14759358288770053</v>
      </c>
      <c r="G53" s="12">
        <f t="shared" si="66"/>
        <v>0.16473551637279596</v>
      </c>
      <c r="H53" s="12">
        <f t="shared" si="66"/>
        <v>0.18087167070217919</v>
      </c>
      <c r="I53" s="12">
        <f t="shared" si="66"/>
        <v>0.27139364303178481</v>
      </c>
      <c r="J53" s="12">
        <f t="shared" si="66"/>
        <v>0.10149625935162095</v>
      </c>
    </row>
    <row r="54" spans="1:10" ht="17">
      <c r="B54" s="11" t="s">
        <v>25</v>
      </c>
      <c r="C54" s="12">
        <f>C48/C49</f>
        <v>0.27851458885941643</v>
      </c>
      <c r="D54" s="12">
        <f t="shared" ref="D54:J54" si="67">D48/D49</f>
        <v>9.1255605381165922E-2</v>
      </c>
      <c r="E54" s="12">
        <f t="shared" si="67"/>
        <v>0.19656750572082379</v>
      </c>
      <c r="F54" s="12">
        <f t="shared" si="67"/>
        <v>0.25454545454545452</v>
      </c>
      <c r="G54" s="12">
        <f t="shared" si="67"/>
        <v>0.19571788413098237</v>
      </c>
      <c r="H54" s="12">
        <f t="shared" si="67"/>
        <v>0.24697336561743341</v>
      </c>
      <c r="I54" s="12">
        <f t="shared" si="67"/>
        <v>0.16625916870415647</v>
      </c>
      <c r="J54" s="12">
        <f t="shared" si="67"/>
        <v>9.3516209476309231E-2</v>
      </c>
    </row>
    <row r="55" spans="1:10" ht="34">
      <c r="B55" s="7" t="s">
        <v>28</v>
      </c>
      <c r="C55" s="3">
        <f>C53/$C$53</f>
        <v>1</v>
      </c>
      <c r="D55" s="3">
        <f t="shared" ref="D55:E55" si="68">D53/$C$53</f>
        <v>1.8770067603267715</v>
      </c>
      <c r="E55" s="3">
        <f t="shared" si="68"/>
        <v>3.2058044757236579</v>
      </c>
      <c r="F55" s="3">
        <f>F53/$F$53</f>
        <v>1</v>
      </c>
      <c r="G55" s="3">
        <f t="shared" ref="G55:H55" si="69">G53/$F$53</f>
        <v>1.1161428102069872</v>
      </c>
      <c r="H55" s="3">
        <f t="shared" si="69"/>
        <v>1.2254711022212865</v>
      </c>
      <c r="I55" s="3">
        <f t="shared" ref="I55" si="70">I53/$C$53</f>
        <v>3.0910998012985762</v>
      </c>
      <c r="J55" s="3">
        <f t="shared" ref="J55" si="71">J53/$F$53</f>
        <v>0.68767393111424346</v>
      </c>
    </row>
    <row r="56" spans="1:10" ht="34">
      <c r="B56" s="7" t="s">
        <v>27</v>
      </c>
      <c r="C56" s="3">
        <f>C54/$C$54</f>
        <v>1</v>
      </c>
      <c r="D56" s="3">
        <f t="shared" ref="D56:E56" si="72">D54/$C$54</f>
        <v>0.32765107836856716</v>
      </c>
      <c r="E56" s="3">
        <f t="shared" si="72"/>
        <v>0.70577094911191018</v>
      </c>
      <c r="F56" s="3">
        <f>F54/$F$54</f>
        <v>1</v>
      </c>
      <c r="G56" s="3">
        <f t="shared" ref="G56:H56" si="73">G54/$F$54</f>
        <v>0.76889168765743088</v>
      </c>
      <c r="H56" s="3">
        <f t="shared" si="73"/>
        <v>0.97025250778277417</v>
      </c>
      <c r="I56" s="3">
        <f t="shared" ref="I56" si="74">I54/$C$54</f>
        <v>0.59694958668063802</v>
      </c>
      <c r="J56" s="3">
        <f t="shared" ref="J56" si="75">J54/$F$54</f>
        <v>0.36738510865692914</v>
      </c>
    </row>
  </sheetData>
  <mergeCells count="21">
    <mergeCell ref="U2:V2"/>
    <mergeCell ref="C2:E2"/>
    <mergeCell ref="F2:H2"/>
    <mergeCell ref="I2:J2"/>
    <mergeCell ref="O2:Q2"/>
    <mergeCell ref="R2:T2"/>
    <mergeCell ref="O30:Q30"/>
    <mergeCell ref="R30:T30"/>
    <mergeCell ref="U30:V30"/>
    <mergeCell ref="C16:E16"/>
    <mergeCell ref="F16:H16"/>
    <mergeCell ref="I16:J16"/>
    <mergeCell ref="O16:Q16"/>
    <mergeCell ref="R16:T16"/>
    <mergeCell ref="U16:V16"/>
    <mergeCell ref="C45:E45"/>
    <mergeCell ref="F45:H45"/>
    <mergeCell ref="I45:J45"/>
    <mergeCell ref="C30:E30"/>
    <mergeCell ref="F30:H30"/>
    <mergeCell ref="I30:J3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63"/>
  <sheetViews>
    <sheetView tabSelected="1" topLeftCell="A2" zoomScale="60" zoomScaleNormal="60" workbookViewId="0">
      <selection activeCell="C5" sqref="C5"/>
    </sheetView>
  </sheetViews>
  <sheetFormatPr baseColWidth="10" defaultRowHeight="23"/>
  <cols>
    <col min="1" max="1" width="10.83203125" style="20"/>
    <col min="2" max="2" width="21.6640625" style="18" customWidth="1"/>
    <col min="3" max="10" width="17.5" style="19" customWidth="1"/>
    <col min="11" max="16384" width="10.83203125" style="20"/>
  </cols>
  <sheetData>
    <row r="1" spans="2:10" ht="20" customHeight="1">
      <c r="B1" s="18" t="s">
        <v>40</v>
      </c>
    </row>
    <row r="2" spans="2:10" ht="26" customHeight="1">
      <c r="B2" s="21"/>
      <c r="C2" s="29" t="s">
        <v>48</v>
      </c>
      <c r="D2" s="29"/>
      <c r="E2" s="29"/>
      <c r="F2" s="29"/>
      <c r="G2" s="29"/>
      <c r="H2" s="29"/>
      <c r="I2" s="29"/>
      <c r="J2" s="29"/>
    </row>
    <row r="3" spans="2:10" s="24" customFormat="1" ht="32" customHeight="1">
      <c r="B3" s="22"/>
      <c r="C3" s="31" t="s">
        <v>41</v>
      </c>
      <c r="D3" s="31"/>
      <c r="E3" s="31"/>
      <c r="F3" s="31" t="s">
        <v>42</v>
      </c>
      <c r="G3" s="31"/>
      <c r="H3" s="31"/>
      <c r="I3" s="23" t="s">
        <v>41</v>
      </c>
      <c r="J3" s="23" t="s">
        <v>42</v>
      </c>
    </row>
    <row r="4" spans="2:10" ht="32" customHeight="1">
      <c r="B4" s="21"/>
      <c r="C4" s="23" t="s">
        <v>4</v>
      </c>
      <c r="D4" s="23" t="s">
        <v>49</v>
      </c>
      <c r="E4" s="23" t="s">
        <v>50</v>
      </c>
      <c r="F4" s="23" t="s">
        <v>4</v>
      </c>
      <c r="G4" s="23" t="s">
        <v>49</v>
      </c>
      <c r="H4" s="23" t="s">
        <v>50</v>
      </c>
      <c r="I4" s="23" t="s">
        <v>47</v>
      </c>
      <c r="J4" s="23" t="s">
        <v>47</v>
      </c>
    </row>
    <row r="5" spans="2:10" ht="32" customHeight="1">
      <c r="B5" s="26" t="s">
        <v>38</v>
      </c>
      <c r="C5" s="25">
        <f>'Experiment 1'!C40</f>
        <v>3.2719999999999998</v>
      </c>
      <c r="D5" s="25">
        <f>'Experiment 1'!D40</f>
        <v>4.8547008547008543</v>
      </c>
      <c r="E5" s="25">
        <f>'Experiment 1'!E40</f>
        <v>8.6394557823129254</v>
      </c>
      <c r="F5" s="25">
        <f>'Experiment 1'!F40</f>
        <v>2.7967479674796749</v>
      </c>
      <c r="G5" s="25">
        <f>'Experiment 1'!G40</f>
        <v>3.8663967611336032</v>
      </c>
      <c r="H5" s="25">
        <f>'Experiment 1'!H40</f>
        <v>4.2058823529411766</v>
      </c>
      <c r="I5" s="25">
        <f>'Experiment 1'!I40</f>
        <v>8.1617647058823533</v>
      </c>
      <c r="J5" s="25">
        <f>'Experiment 1'!J40</f>
        <v>6.1798561151079134</v>
      </c>
    </row>
    <row r="6" spans="2:10" ht="32" customHeight="1">
      <c r="B6" s="26" t="s">
        <v>39</v>
      </c>
      <c r="C6" s="25">
        <f>'Experiment 2'!C36</f>
        <v>1.145631067961165</v>
      </c>
      <c r="D6" s="25">
        <f>'Experiment 2'!D36</f>
        <v>2.3256704980842913</v>
      </c>
      <c r="E6" s="25">
        <f>'Experiment 2'!E36</f>
        <v>5.1785714285714288</v>
      </c>
      <c r="F6" s="25">
        <f>'Experiment 2'!F36</f>
        <v>1.0151515151515151</v>
      </c>
      <c r="G6" s="25">
        <f>'Experiment 2'!G36</f>
        <v>1.3935483870967742</v>
      </c>
      <c r="H6" s="25">
        <f>'Experiment 2'!H36</f>
        <v>2.4876543209876543</v>
      </c>
      <c r="I6" s="25">
        <f>'Experiment 2'!I36</f>
        <v>3.6319702602230484</v>
      </c>
      <c r="J6" s="25">
        <f>'Experiment 2'!J36</f>
        <v>2.2277227722772279</v>
      </c>
    </row>
    <row r="7" spans="2:10" ht="32" customHeight="1">
      <c r="B7" s="26" t="s">
        <v>37</v>
      </c>
      <c r="C7" s="25">
        <f>'Experiment 3'!C36</f>
        <v>1.0344827586206897</v>
      </c>
      <c r="D7" s="25">
        <f>'Experiment 3'!D36</f>
        <v>2.6681614349775784</v>
      </c>
      <c r="E7" s="25">
        <f>'Experiment 3'!E36</f>
        <v>3.1350114416475972</v>
      </c>
      <c r="F7" s="25">
        <f>'Experiment 3'!F36</f>
        <v>1.518716577540107</v>
      </c>
      <c r="G7" s="25">
        <f>'Experiment 3'!G36</f>
        <v>2.3879093198992445</v>
      </c>
      <c r="H7" s="25">
        <f>'Experiment 3'!H36</f>
        <v>1.9903147699757868</v>
      </c>
      <c r="I7" s="25">
        <f>'Experiment 3'!I36</f>
        <v>3.0317848410757948</v>
      </c>
      <c r="J7" s="25">
        <f>'Experiment 3'!J36</f>
        <v>3.0673316708229428</v>
      </c>
    </row>
    <row r="8" spans="2:10" ht="32" customHeight="1">
      <c r="B8" s="21"/>
      <c r="C8" s="30" t="s">
        <v>51</v>
      </c>
      <c r="D8" s="30"/>
      <c r="E8" s="30"/>
      <c r="F8" s="30"/>
      <c r="G8" s="30"/>
      <c r="H8" s="30"/>
      <c r="I8" s="30"/>
      <c r="J8" s="30"/>
    </row>
    <row r="9" spans="2:10" ht="32" customHeight="1">
      <c r="B9" s="21"/>
      <c r="C9" s="31" t="s">
        <v>41</v>
      </c>
      <c r="D9" s="31"/>
      <c r="E9" s="31"/>
      <c r="F9" s="31" t="s">
        <v>42</v>
      </c>
      <c r="G9" s="31"/>
      <c r="H9" s="31"/>
      <c r="I9" s="23" t="s">
        <v>41</v>
      </c>
      <c r="J9" s="23" t="s">
        <v>42</v>
      </c>
    </row>
    <row r="10" spans="2:10" ht="32" customHeight="1">
      <c r="B10" s="21"/>
      <c r="C10" s="23" t="s">
        <v>52</v>
      </c>
      <c r="D10" s="23" t="s">
        <v>49</v>
      </c>
      <c r="E10" s="23" t="s">
        <v>50</v>
      </c>
      <c r="F10" s="23" t="s">
        <v>4</v>
      </c>
      <c r="G10" s="23" t="s">
        <v>49</v>
      </c>
      <c r="H10" s="23" t="s">
        <v>50</v>
      </c>
      <c r="I10" s="23" t="s">
        <v>47</v>
      </c>
      <c r="J10" s="23" t="s">
        <v>47</v>
      </c>
    </row>
    <row r="11" spans="2:10" ht="32" customHeight="1">
      <c r="B11" s="27" t="s">
        <v>38</v>
      </c>
      <c r="C11" s="25" t="s">
        <v>69</v>
      </c>
      <c r="D11" s="25">
        <f>D5/$C5</f>
        <v>1.483710530165298</v>
      </c>
      <c r="E11" s="25">
        <f>E5/$C$5</f>
        <v>2.640420471367031</v>
      </c>
      <c r="F11" s="25" t="s">
        <v>64</v>
      </c>
      <c r="G11" s="25">
        <f>G5/$F5</f>
        <v>1.3824616326146313</v>
      </c>
      <c r="H11" s="25">
        <f>H5/$F$5</f>
        <v>1.5038474692202461</v>
      </c>
      <c r="I11" s="25">
        <f>I5/$C$5</f>
        <v>2.4944268661009636</v>
      </c>
      <c r="J11" s="25">
        <f>J5/$F$5</f>
        <v>2.2096578551112596</v>
      </c>
    </row>
    <row r="12" spans="2:10" ht="32" customHeight="1">
      <c r="B12" s="27" t="s">
        <v>39</v>
      </c>
      <c r="C12" s="25" t="s">
        <v>70</v>
      </c>
      <c r="D12" s="25">
        <f>D6/$C$6</f>
        <v>2.0300344178193392</v>
      </c>
      <c r="E12" s="25">
        <f>E6/$C$6</f>
        <v>4.5202784503631968</v>
      </c>
      <c r="F12" s="25" t="s">
        <v>44</v>
      </c>
      <c r="G12" s="25">
        <f>G6/$F$6</f>
        <v>1.3727491574386135</v>
      </c>
      <c r="H12" s="25">
        <f>H6/$F$6</f>
        <v>2.4505251520176894</v>
      </c>
      <c r="I12" s="25">
        <f>I6/$C$6</f>
        <v>3.1702791254489324</v>
      </c>
      <c r="J12" s="25">
        <f>J6/$F$6</f>
        <v>2.1944731786611498</v>
      </c>
    </row>
    <row r="13" spans="2:10" ht="32" customHeight="1">
      <c r="B13" s="27" t="s">
        <v>37</v>
      </c>
      <c r="C13" s="25" t="s">
        <v>44</v>
      </c>
      <c r="D13" s="25">
        <f>D7/$C$7</f>
        <v>2.5792227204783256</v>
      </c>
      <c r="E13" s="25">
        <f>E7/$C$7</f>
        <v>3.0305110602593439</v>
      </c>
      <c r="F13" s="25" t="s">
        <v>65</v>
      </c>
      <c r="G13" s="25">
        <f>G7/$F$7</f>
        <v>1.5723205733139392</v>
      </c>
      <c r="H13" s="25">
        <f>H7/$F$7</f>
        <v>1.3105241619206764</v>
      </c>
      <c r="I13" s="25">
        <f>I7/$C$7</f>
        <v>2.9307253463732681</v>
      </c>
      <c r="J13" s="25">
        <f>J7/$F$7</f>
        <v>2.0196866987460926</v>
      </c>
    </row>
    <row r="14" spans="2:10" ht="32" customHeight="1">
      <c r="B14" s="21"/>
      <c r="C14" s="30" t="s">
        <v>53</v>
      </c>
      <c r="D14" s="30"/>
      <c r="E14" s="30"/>
      <c r="F14" s="30"/>
      <c r="G14" s="30"/>
      <c r="H14" s="30"/>
      <c r="I14" s="30"/>
      <c r="J14" s="30"/>
    </row>
    <row r="15" spans="2:10" ht="32" customHeight="1">
      <c r="B15" s="21"/>
      <c r="C15" s="31" t="s">
        <v>41</v>
      </c>
      <c r="D15" s="31"/>
      <c r="E15" s="31"/>
      <c r="F15" s="31" t="s">
        <v>42</v>
      </c>
      <c r="G15" s="31"/>
      <c r="H15" s="31"/>
      <c r="I15" s="23" t="s">
        <v>41</v>
      </c>
      <c r="J15" s="23" t="s">
        <v>42</v>
      </c>
    </row>
    <row r="16" spans="2:10" ht="32" customHeight="1">
      <c r="B16" s="21"/>
      <c r="C16" s="23" t="s">
        <v>4</v>
      </c>
      <c r="D16" s="23" t="s">
        <v>49</v>
      </c>
      <c r="E16" s="23" t="s">
        <v>50</v>
      </c>
      <c r="F16" s="23" t="s">
        <v>4</v>
      </c>
      <c r="G16" s="23" t="s">
        <v>49</v>
      </c>
      <c r="H16" s="23" t="s">
        <v>50</v>
      </c>
      <c r="I16" s="23" t="s">
        <v>47</v>
      </c>
      <c r="J16" s="23" t="s">
        <v>47</v>
      </c>
    </row>
    <row r="17" spans="2:10" ht="32" customHeight="1">
      <c r="B17" s="27" t="s">
        <v>38</v>
      </c>
      <c r="C17" s="25">
        <f>C5/$C$5</f>
        <v>1</v>
      </c>
      <c r="D17" s="25">
        <f>D5/$C$5</f>
        <v>1.483710530165298</v>
      </c>
      <c r="E17" s="25">
        <f>E5/$C$5</f>
        <v>2.640420471367031</v>
      </c>
      <c r="F17" s="25">
        <f>F5/$C$5</f>
        <v>0.85475182380185666</v>
      </c>
      <c r="G17" s="25">
        <f>G5/$C$5</f>
        <v>1.1816616018134485</v>
      </c>
      <c r="H17" s="25">
        <f>H5/$C$5</f>
        <v>1.2854163670358121</v>
      </c>
      <c r="I17" s="25">
        <f>I5/$C$5</f>
        <v>2.4944268661009636</v>
      </c>
      <c r="J17" s="25">
        <f>J5/$C$5</f>
        <v>1.8887090816344481</v>
      </c>
    </row>
    <row r="18" spans="2:10" ht="32" customHeight="1">
      <c r="B18" s="27" t="s">
        <v>39</v>
      </c>
      <c r="C18" s="25">
        <f>C6/$C$6</f>
        <v>1</v>
      </c>
      <c r="D18" s="25">
        <f>D6/$C$6</f>
        <v>2.0300344178193392</v>
      </c>
      <c r="E18" s="25">
        <f>E6/$C$6</f>
        <v>4.5202784503631968</v>
      </c>
      <c r="F18" s="25">
        <f>F6/$C$6</f>
        <v>0.88610683102208532</v>
      </c>
      <c r="G18" s="25">
        <f>G6/$C$6</f>
        <v>1.2164024056861673</v>
      </c>
      <c r="H18" s="25">
        <f>H6/$C$6</f>
        <v>2.1714270767943087</v>
      </c>
      <c r="I18" s="25">
        <f>I6/$C$6</f>
        <v>3.1702791254489324</v>
      </c>
      <c r="J18" s="25">
        <f>J6/$C$6</f>
        <v>1.944537674106394</v>
      </c>
    </row>
    <row r="19" spans="2:10" ht="32" customHeight="1">
      <c r="B19" s="27" t="s">
        <v>37</v>
      </c>
      <c r="C19" s="25">
        <f>C7/$C$7</f>
        <v>1</v>
      </c>
      <c r="D19" s="25">
        <f>D7/$C$7</f>
        <v>2.5792227204783256</v>
      </c>
      <c r="E19" s="25">
        <f>E7/$C$7</f>
        <v>3.0305110602593439</v>
      </c>
      <c r="F19" s="25">
        <f>F7/$C$7</f>
        <v>1.4680926916221033</v>
      </c>
      <c r="G19" s="25">
        <f>G7/$C$7</f>
        <v>2.3083123425692693</v>
      </c>
      <c r="H19" s="25">
        <f>H7/$C$7</f>
        <v>1.9239709443099271</v>
      </c>
      <c r="I19" s="25">
        <f>I7/$C$7</f>
        <v>2.9307253463732681</v>
      </c>
      <c r="J19" s="25">
        <f>J7/$C$7</f>
        <v>2.965087281795511</v>
      </c>
    </row>
    <row r="20" spans="2:10" ht="251" customHeight="1">
      <c r="B20" s="32" t="s">
        <v>66</v>
      </c>
      <c r="C20" s="32"/>
      <c r="D20" s="32"/>
      <c r="E20" s="32"/>
      <c r="F20" s="32"/>
      <c r="G20" s="32"/>
      <c r="H20" s="32"/>
      <c r="I20" s="32"/>
      <c r="J20" s="32"/>
    </row>
    <row r="23" spans="2:10" ht="26" customHeight="1">
      <c r="B23" s="21"/>
      <c r="C23" s="29" t="s">
        <v>54</v>
      </c>
      <c r="D23" s="29"/>
      <c r="E23" s="29"/>
      <c r="F23" s="29"/>
      <c r="G23" s="29"/>
      <c r="H23" s="29"/>
      <c r="I23" s="29"/>
      <c r="J23" s="29"/>
    </row>
    <row r="24" spans="2:10" s="24" customFormat="1" ht="26" customHeight="1">
      <c r="B24" s="22"/>
      <c r="C24" s="31" t="s">
        <v>41</v>
      </c>
      <c r="D24" s="31"/>
      <c r="E24" s="31"/>
      <c r="F24" s="31" t="s">
        <v>42</v>
      </c>
      <c r="G24" s="31"/>
      <c r="H24" s="31"/>
      <c r="I24" s="23" t="s">
        <v>41</v>
      </c>
      <c r="J24" s="23" t="s">
        <v>42</v>
      </c>
    </row>
    <row r="25" spans="2:10" ht="26" customHeight="1">
      <c r="B25" s="21"/>
      <c r="C25" s="23" t="s">
        <v>4</v>
      </c>
      <c r="D25" s="23" t="s">
        <v>49</v>
      </c>
      <c r="E25" s="23" t="s">
        <v>50</v>
      </c>
      <c r="F25" s="23" t="s">
        <v>4</v>
      </c>
      <c r="G25" s="23" t="s">
        <v>49</v>
      </c>
      <c r="H25" s="23" t="s">
        <v>50</v>
      </c>
      <c r="I25" s="23" t="s">
        <v>47</v>
      </c>
      <c r="J25" s="23" t="s">
        <v>47</v>
      </c>
    </row>
    <row r="26" spans="2:10" ht="26" customHeight="1">
      <c r="B26" s="27" t="s">
        <v>38</v>
      </c>
      <c r="C26" s="25">
        <f>'Experiment 1'!C8*100000</f>
        <v>5.4656134613760754</v>
      </c>
      <c r="D26" s="25">
        <f>'Experiment 1'!D8*100000</f>
        <v>16.09073929332849</v>
      </c>
      <c r="E26" s="25">
        <f>'Experiment 1'!E8*100000</f>
        <v>9.9720781810929413</v>
      </c>
      <c r="F26" s="25">
        <f>'Experiment 1'!F8*100000</f>
        <v>4.5141056474819257</v>
      </c>
      <c r="G26" s="25">
        <f>'Experiment 1'!G8*100000</f>
        <v>9.3628088426527949</v>
      </c>
      <c r="H26" s="25">
        <f>'Experiment 1'!H8*100000</f>
        <v>6.6868270809979409</v>
      </c>
      <c r="I26" s="25">
        <f>'Experiment 1'!I8*100000</f>
        <v>30.242043398670422</v>
      </c>
      <c r="J26" s="25">
        <f>'Experiment 1'!J8*100000</f>
        <v>28.851552714551033</v>
      </c>
    </row>
    <row r="27" spans="2:10" ht="26" customHeight="1">
      <c r="B27" s="27" t="s">
        <v>39</v>
      </c>
      <c r="C27" s="25">
        <f>'Experiment 2'!C8*100000</f>
        <v>7.0369881690636413</v>
      </c>
      <c r="D27" s="25">
        <f>'Experiment 2'!D8*100000</f>
        <v>40.035587188612098</v>
      </c>
      <c r="E27" s="25">
        <f>'Experiment 2'!E8*100000</f>
        <v>8.5015673981191231</v>
      </c>
      <c r="F27" s="25">
        <f>'Experiment 2'!F8*100000</f>
        <v>6.674757281553398</v>
      </c>
      <c r="G27" s="25">
        <f>'Experiment 2'!G8*100000</f>
        <v>11.496631486974316</v>
      </c>
      <c r="H27" s="25">
        <f>'Experiment 2'!H8*100000</f>
        <v>7.3964497041420119</v>
      </c>
      <c r="I27" s="25">
        <f>'Experiment 2'!I8*100000</f>
        <v>29.840848806366047</v>
      </c>
      <c r="J27" s="25">
        <f>'Experiment 2'!J8*100000</f>
        <v>23.80194567067517</v>
      </c>
    </row>
    <row r="28" spans="2:10" ht="26" customHeight="1">
      <c r="B28" s="27" t="s">
        <v>37</v>
      </c>
      <c r="C28" s="25">
        <f>'Experiment 3'!C8*100000</f>
        <v>3.2870791628753411</v>
      </c>
      <c r="D28" s="25">
        <f>'Experiment 3'!D8*100000</f>
        <v>11.359116022099448</v>
      </c>
      <c r="E28" s="25">
        <f>'Experiment 3'!E8*100000</f>
        <v>9.5628086233891363</v>
      </c>
      <c r="F28" s="25">
        <f>'Experiment 3'!F8*100000</f>
        <v>4.7690014903129656</v>
      </c>
      <c r="G28" s="25">
        <f>'Experiment 3'!G8*100000</f>
        <v>8.6483924948539119</v>
      </c>
      <c r="H28" s="25">
        <f>'Experiment 3'!H8*100000</f>
        <v>4.6022775922596111</v>
      </c>
      <c r="I28" s="25">
        <f>'Experiment 3'!I8*100000</f>
        <v>32.026289406260446</v>
      </c>
      <c r="J28" s="25">
        <f>'Experiment 3'!J8*100000</f>
        <v>28.273335457151962</v>
      </c>
    </row>
    <row r="29" spans="2:10" ht="26" customHeight="1">
      <c r="B29" s="26"/>
      <c r="C29" s="25"/>
      <c r="D29" s="25"/>
      <c r="E29" s="25"/>
      <c r="F29" s="25"/>
      <c r="G29" s="25"/>
      <c r="H29" s="25"/>
      <c r="I29" s="25"/>
      <c r="J29" s="25"/>
    </row>
    <row r="30" spans="2:10" ht="26" customHeight="1">
      <c r="B30" s="21"/>
      <c r="C30" s="30" t="s">
        <v>55</v>
      </c>
      <c r="D30" s="30"/>
      <c r="E30" s="30"/>
      <c r="F30" s="30"/>
      <c r="G30" s="30"/>
      <c r="H30" s="30"/>
      <c r="I30" s="30"/>
      <c r="J30" s="30"/>
    </row>
    <row r="31" spans="2:10" ht="26" customHeight="1">
      <c r="B31" s="21"/>
      <c r="C31" s="31" t="s">
        <v>41</v>
      </c>
      <c r="D31" s="31"/>
      <c r="E31" s="31"/>
      <c r="F31" s="31" t="s">
        <v>42</v>
      </c>
      <c r="G31" s="31"/>
      <c r="H31" s="31"/>
      <c r="I31" s="23" t="s">
        <v>41</v>
      </c>
      <c r="J31" s="23" t="s">
        <v>42</v>
      </c>
    </row>
    <row r="32" spans="2:10" ht="26" customHeight="1">
      <c r="B32" s="21"/>
      <c r="C32" s="23" t="s">
        <v>52</v>
      </c>
      <c r="D32" s="23" t="s">
        <v>49</v>
      </c>
      <c r="E32" s="23" t="s">
        <v>50</v>
      </c>
      <c r="F32" s="23" t="s">
        <v>4</v>
      </c>
      <c r="G32" s="23" t="s">
        <v>49</v>
      </c>
      <c r="H32" s="23" t="s">
        <v>50</v>
      </c>
      <c r="I32" s="23" t="s">
        <v>47</v>
      </c>
      <c r="J32" s="23" t="s">
        <v>47</v>
      </c>
    </row>
    <row r="33" spans="2:10" ht="26" customHeight="1">
      <c r="B33" s="27" t="s">
        <v>38</v>
      </c>
      <c r="C33" s="25" t="s">
        <v>71</v>
      </c>
      <c r="D33" s="25">
        <f>D26/$C$26</f>
        <v>2.943995108149732</v>
      </c>
      <c r="E33" s="25">
        <f>E26/$C$26</f>
        <v>1.8245121524898826</v>
      </c>
      <c r="F33" s="25" t="s">
        <v>60</v>
      </c>
      <c r="G33" s="25">
        <f>G26/$F$26</f>
        <v>2.0741226665520314</v>
      </c>
      <c r="H33" s="25">
        <f>H26/$F$26</f>
        <v>1.4813182506545921</v>
      </c>
      <c r="I33" s="25">
        <f>I26/$C$26</f>
        <v>5.5331471228952207</v>
      </c>
      <c r="J33" s="25">
        <f>J26/$F$26</f>
        <v>6.3914216829739257</v>
      </c>
    </row>
    <row r="34" spans="2:10" ht="26" customHeight="1">
      <c r="B34" s="27" t="s">
        <v>39</v>
      </c>
      <c r="C34" s="25" t="s">
        <v>72</v>
      </c>
      <c r="D34" s="25">
        <f>D27/$C$27</f>
        <v>5.6893071619217075</v>
      </c>
      <c r="E34" s="25">
        <f>E27/$C$27</f>
        <v>1.2081258620689654</v>
      </c>
      <c r="F34" s="25" t="s">
        <v>63</v>
      </c>
      <c r="G34" s="25">
        <f>G27/$F$27</f>
        <v>1.7224044264121521</v>
      </c>
      <c r="H34" s="25">
        <f>H27/$F$27</f>
        <v>1.1081226465841851</v>
      </c>
      <c r="I34" s="25">
        <f>I27/$C$27</f>
        <v>4.2405711206896548</v>
      </c>
      <c r="J34" s="25">
        <f>J27/$F$27</f>
        <v>3.5659642241156981</v>
      </c>
    </row>
    <row r="35" spans="2:10" ht="26" customHeight="1">
      <c r="B35" s="27" t="s">
        <v>37</v>
      </c>
      <c r="C35" s="25" t="s">
        <v>73</v>
      </c>
      <c r="D35" s="25">
        <f>D28/$C$28</f>
        <v>3.4556867843009811</v>
      </c>
      <c r="E35" s="25">
        <f>E28/$C$28</f>
        <v>2.9092115369147851</v>
      </c>
      <c r="F35" s="25" t="s">
        <v>62</v>
      </c>
      <c r="G35" s="25">
        <f>G28/$F$28</f>
        <v>1.8134598012646796</v>
      </c>
      <c r="H35" s="25">
        <f>H28/$F$28</f>
        <v>0.96504008262693719</v>
      </c>
      <c r="I35" s="25">
        <f>I28/$C$28</f>
        <v>9.7430843065689228</v>
      </c>
      <c r="J35" s="25">
        <f>J28/$F$28</f>
        <v>5.9285650286715521</v>
      </c>
    </row>
    <row r="36" spans="2:10" ht="26" customHeight="1">
      <c r="B36" s="21"/>
      <c r="C36" s="30" t="s">
        <v>56</v>
      </c>
      <c r="D36" s="30"/>
      <c r="E36" s="30"/>
      <c r="F36" s="30"/>
      <c r="G36" s="30"/>
      <c r="H36" s="30"/>
      <c r="I36" s="30"/>
      <c r="J36" s="30"/>
    </row>
    <row r="37" spans="2:10" ht="26" customHeight="1">
      <c r="B37" s="21"/>
      <c r="C37" s="31" t="s">
        <v>41</v>
      </c>
      <c r="D37" s="31"/>
      <c r="E37" s="31"/>
      <c r="F37" s="31" t="s">
        <v>42</v>
      </c>
      <c r="G37" s="31"/>
      <c r="H37" s="31"/>
      <c r="I37" s="23" t="s">
        <v>41</v>
      </c>
      <c r="J37" s="23" t="s">
        <v>42</v>
      </c>
    </row>
    <row r="38" spans="2:10" ht="26" customHeight="1">
      <c r="B38" s="21"/>
      <c r="C38" s="23" t="s">
        <v>4</v>
      </c>
      <c r="D38" s="23" t="s">
        <v>49</v>
      </c>
      <c r="E38" s="23" t="s">
        <v>50</v>
      </c>
      <c r="F38" s="23" t="s">
        <v>4</v>
      </c>
      <c r="G38" s="23" t="s">
        <v>49</v>
      </c>
      <c r="H38" s="23" t="s">
        <v>50</v>
      </c>
      <c r="I38" s="23" t="s">
        <v>47</v>
      </c>
      <c r="J38" s="23" t="s">
        <v>47</v>
      </c>
    </row>
    <row r="39" spans="2:10" ht="26" customHeight="1">
      <c r="B39" s="27" t="s">
        <v>38</v>
      </c>
      <c r="C39" s="25">
        <f>C26/$C$26</f>
        <v>1</v>
      </c>
      <c r="D39" s="25">
        <f>D26/$C$26</f>
        <v>2.943995108149732</v>
      </c>
      <c r="E39" s="25">
        <f>E26/$C$26</f>
        <v>1.8245121524898826</v>
      </c>
      <c r="F39" s="25">
        <f>F26/$C$26</f>
        <v>0.82591015251660538</v>
      </c>
      <c r="G39" s="25">
        <f>G26/$C$26</f>
        <v>1.7130389678701363</v>
      </c>
      <c r="H39" s="25">
        <f>H26/$C$26</f>
        <v>1.2234357823237652</v>
      </c>
      <c r="I39" s="25">
        <f>I26/$C$26</f>
        <v>5.5331471228952207</v>
      </c>
      <c r="J39" s="25">
        <f>J26/$C$26</f>
        <v>5.2787400569829339</v>
      </c>
    </row>
    <row r="40" spans="2:10" ht="26" customHeight="1">
      <c r="B40" s="27" t="s">
        <v>39</v>
      </c>
      <c r="C40" s="25">
        <f>C27/$C$27</f>
        <v>1</v>
      </c>
      <c r="D40" s="25">
        <f>D27/$C$27</f>
        <v>5.6893071619217075</v>
      </c>
      <c r="E40" s="25">
        <f>E27/$C$27</f>
        <v>1.2081258620689654</v>
      </c>
      <c r="F40" s="25">
        <f>F27/$C$27</f>
        <v>0.9485247269417475</v>
      </c>
      <c r="G40" s="25">
        <f>G27/$C$27</f>
        <v>1.6337431882458437</v>
      </c>
      <c r="H40" s="25">
        <f>H27/$C$27</f>
        <v>1.0510817307692306</v>
      </c>
      <c r="I40" s="25">
        <f>I27/$C$27</f>
        <v>4.2405711206896548</v>
      </c>
      <c r="J40" s="25">
        <f>J27/$C$27</f>
        <v>3.382405241963383</v>
      </c>
    </row>
    <row r="41" spans="2:10" ht="26" customHeight="1">
      <c r="B41" s="27" t="s">
        <v>37</v>
      </c>
      <c r="C41" s="25">
        <f>C28/$C$28</f>
        <v>1</v>
      </c>
      <c r="D41" s="25">
        <f>D28/$C$28</f>
        <v>3.4556867843009811</v>
      </c>
      <c r="E41" s="25">
        <f>E28/$C$28</f>
        <v>2.9092115369147851</v>
      </c>
      <c r="F41" s="25">
        <f>F28/$C$28</f>
        <v>1.4508325641118198</v>
      </c>
      <c r="G41" s="25">
        <f>G28/$C$28</f>
        <v>2.6310265333825464</v>
      </c>
      <c r="H41" s="25">
        <f>H28/$C$28</f>
        <v>1.4001115775483219</v>
      </c>
      <c r="I41" s="25">
        <f>I28/$C$28</f>
        <v>9.7430843065689228</v>
      </c>
      <c r="J41" s="25">
        <f>J28/$C$28</f>
        <v>8.601355202051213</v>
      </c>
    </row>
    <row r="42" spans="2:10" ht="268" customHeight="1">
      <c r="B42" s="32" t="s">
        <v>67</v>
      </c>
      <c r="C42" s="32"/>
      <c r="D42" s="32"/>
      <c r="E42" s="32"/>
      <c r="F42" s="32"/>
      <c r="G42" s="32"/>
      <c r="H42" s="32"/>
      <c r="I42" s="32"/>
      <c r="J42" s="32"/>
    </row>
    <row r="45" spans="2:10" ht="25" customHeight="1">
      <c r="B45" s="21"/>
      <c r="C45" s="29" t="s">
        <v>57</v>
      </c>
      <c r="D45" s="29"/>
      <c r="E45" s="29"/>
      <c r="F45" s="29"/>
      <c r="G45" s="29"/>
      <c r="H45" s="29"/>
      <c r="I45" s="29"/>
      <c r="J45" s="29"/>
    </row>
    <row r="46" spans="2:10" s="24" customFormat="1" ht="25" customHeight="1">
      <c r="B46" s="21"/>
      <c r="C46" s="31" t="s">
        <v>41</v>
      </c>
      <c r="D46" s="31"/>
      <c r="E46" s="31"/>
      <c r="F46" s="31" t="s">
        <v>42</v>
      </c>
      <c r="G46" s="31"/>
      <c r="H46" s="31"/>
      <c r="I46" s="23" t="s">
        <v>41</v>
      </c>
      <c r="J46" s="23" t="s">
        <v>42</v>
      </c>
    </row>
    <row r="47" spans="2:10" ht="25" customHeight="1">
      <c r="B47" s="21"/>
      <c r="C47" s="23" t="s">
        <v>4</v>
      </c>
      <c r="D47" s="23" t="s">
        <v>49</v>
      </c>
      <c r="E47" s="23" t="s">
        <v>50</v>
      </c>
      <c r="F47" s="23" t="s">
        <v>4</v>
      </c>
      <c r="G47" s="23" t="s">
        <v>49</v>
      </c>
      <c r="H47" s="23" t="s">
        <v>50</v>
      </c>
      <c r="I47" s="23" t="s">
        <v>47</v>
      </c>
      <c r="J47" s="23" t="s">
        <v>47</v>
      </c>
    </row>
    <row r="48" spans="2:10" ht="25" customHeight="1">
      <c r="B48" s="27" t="s">
        <v>38</v>
      </c>
      <c r="C48" s="25">
        <f>'Experiment 1'!C57*100000</f>
        <v>26.316088622128252</v>
      </c>
      <c r="D48" s="25">
        <f>'Experiment 1'!D57*100000</f>
        <v>122.04539987592895</v>
      </c>
      <c r="E48" s="25">
        <f>'Experiment 1'!E57*100000</f>
        <v>101.23879470613139</v>
      </c>
      <c r="F48" s="25">
        <f>'Experiment 1'!F57*100000</f>
        <v>33.09962988595673</v>
      </c>
      <c r="G48" s="25">
        <f>'Experiment 1'!G57*100000</f>
        <v>57.197206587450488</v>
      </c>
      <c r="H48" s="25">
        <f>'Experiment 1'!H57*100000</f>
        <v>38.046003717472118</v>
      </c>
      <c r="I48" s="25">
        <f>'Experiment 1'!I57*100000</f>
        <v>198.05731606503167</v>
      </c>
      <c r="J48" s="25">
        <f>'Experiment 1'!J57*100000</f>
        <v>239.75742190254567</v>
      </c>
    </row>
    <row r="49" spans="2:10" ht="25" customHeight="1">
      <c r="B49" s="27" t="s">
        <v>39</v>
      </c>
      <c r="C49" s="25">
        <f>'Experiment 2'!C51*100000</f>
        <v>5.4596210380691224</v>
      </c>
      <c r="D49" s="25">
        <f>'Experiment 2'!D51*100000</f>
        <v>42.876875863319022</v>
      </c>
      <c r="E49" s="25">
        <f>'Experiment 2'!E51*100000</f>
        <v>66.211878009630823</v>
      </c>
      <c r="F49" s="25">
        <f>'Experiment 2'!F51*100000</f>
        <v>10.86259419592753</v>
      </c>
      <c r="G49" s="25">
        <f>'Experiment 2'!G51*100000</f>
        <v>21.365276172463311</v>
      </c>
      <c r="H49" s="25">
        <f>'Experiment 2'!H51*100000</f>
        <v>21.084755167152171</v>
      </c>
      <c r="I49" s="25">
        <f>'Experiment 2'!I51*100000</f>
        <v>96.511295396053768</v>
      </c>
      <c r="J49" s="25">
        <f>'Experiment 2'!J51*100000</f>
        <v>92.52207272009251</v>
      </c>
    </row>
    <row r="50" spans="2:10" ht="25" customHeight="1">
      <c r="B50" s="27" t="s">
        <v>37</v>
      </c>
      <c r="C50" s="25">
        <f>'Experiment 3'!C51*100000</f>
        <v>8.3617531893393959</v>
      </c>
      <c r="D50" s="25">
        <f>'Experiment 3'!D51*100000</f>
        <v>40.490959773470983</v>
      </c>
      <c r="E50" s="25">
        <f>'Experiment 3'!E51*100000</f>
        <v>32.766534446152335</v>
      </c>
      <c r="F50" s="25">
        <f>'Experiment 3'!F51*100000</f>
        <v>15.50352761425426</v>
      </c>
      <c r="G50" s="25">
        <f>'Experiment 3'!G51*100000</f>
        <v>21.201482158661001</v>
      </c>
      <c r="H50" s="25">
        <f>'Experiment 3'!H51*100000</f>
        <v>17.732516735507762</v>
      </c>
      <c r="I50" s="25">
        <f>'Experiment 3'!I51*100000</f>
        <v>39.910829857615418</v>
      </c>
      <c r="J50" s="25">
        <f>'Experiment 3'!J51*100000</f>
        <v>27.06566916043225</v>
      </c>
    </row>
    <row r="51" spans="2:10" ht="25" customHeight="1">
      <c r="B51" s="21"/>
      <c r="C51" s="30" t="s">
        <v>58</v>
      </c>
      <c r="D51" s="30"/>
      <c r="E51" s="30"/>
      <c r="F51" s="30"/>
      <c r="G51" s="30"/>
      <c r="H51" s="30"/>
      <c r="I51" s="30"/>
      <c r="J51" s="30"/>
    </row>
    <row r="52" spans="2:10" ht="25" customHeight="1">
      <c r="B52" s="21"/>
      <c r="C52" s="31" t="s">
        <v>41</v>
      </c>
      <c r="D52" s="31"/>
      <c r="E52" s="31"/>
      <c r="F52" s="31" t="s">
        <v>42</v>
      </c>
      <c r="G52" s="31"/>
      <c r="H52" s="31"/>
      <c r="I52" s="23" t="s">
        <v>41</v>
      </c>
      <c r="J52" s="23" t="s">
        <v>42</v>
      </c>
    </row>
    <row r="53" spans="2:10" ht="25" customHeight="1">
      <c r="B53" s="21"/>
      <c r="C53" s="23" t="s">
        <v>52</v>
      </c>
      <c r="D53" s="23" t="s">
        <v>49</v>
      </c>
      <c r="E53" s="23" t="s">
        <v>50</v>
      </c>
      <c r="F53" s="23" t="s">
        <v>4</v>
      </c>
      <c r="G53" s="23" t="s">
        <v>49</v>
      </c>
      <c r="H53" s="23" t="s">
        <v>50</v>
      </c>
      <c r="I53" s="23" t="s">
        <v>47</v>
      </c>
      <c r="J53" s="23" t="s">
        <v>47</v>
      </c>
    </row>
    <row r="54" spans="2:10" ht="25" customHeight="1">
      <c r="B54" s="27" t="s">
        <v>38</v>
      </c>
      <c r="C54" s="25" t="s">
        <v>74</v>
      </c>
      <c r="D54" s="25">
        <f>D48/$C$48</f>
        <v>4.6376724758901053</v>
      </c>
      <c r="E54" s="25">
        <f>E48/$C$48</f>
        <v>3.8470304671722122</v>
      </c>
      <c r="F54" s="25" t="s">
        <v>61</v>
      </c>
      <c r="G54" s="25">
        <f>G48/$F$48</f>
        <v>1.7280316059279472</v>
      </c>
      <c r="H54" s="25">
        <f>H48/$F$48</f>
        <v>1.1494389468570463</v>
      </c>
      <c r="I54" s="25">
        <f>I48/$C$48</f>
        <v>7.5260924565549763</v>
      </c>
      <c r="J54" s="25">
        <f>J48/$F$48</f>
        <v>7.2435076382611818</v>
      </c>
    </row>
    <row r="55" spans="2:10" ht="25" customHeight="1">
      <c r="B55" s="27" t="s">
        <v>39</v>
      </c>
      <c r="C55" s="25" t="s">
        <v>73</v>
      </c>
      <c r="D55" s="25">
        <f>D49/$C$49</f>
        <v>7.8534527514538039</v>
      </c>
      <c r="E55" s="25">
        <f>E49/$C$49</f>
        <v>12.127559321049077</v>
      </c>
      <c r="F55" s="25" t="s">
        <v>46</v>
      </c>
      <c r="G55" s="25">
        <f>G49/$F$49</f>
        <v>1.9668668263860318</v>
      </c>
      <c r="H55" s="25">
        <f>H49/$F$49</f>
        <v>1.9410423317716321</v>
      </c>
      <c r="I55" s="25">
        <f>I49/$C$49</f>
        <v>17.677288354465432</v>
      </c>
      <c r="J55" s="25">
        <f>J49/$F$49</f>
        <v>8.517493248047483</v>
      </c>
    </row>
    <row r="56" spans="2:10" ht="25" customHeight="1">
      <c r="B56" s="27" t="s">
        <v>37</v>
      </c>
      <c r="C56" s="25" t="s">
        <v>43</v>
      </c>
      <c r="D56" s="25">
        <f>D50/$C$50</f>
        <v>4.8424007330297547</v>
      </c>
      <c r="E56" s="25">
        <f>E50/$C$50</f>
        <v>3.9186201391267077</v>
      </c>
      <c r="F56" s="25" t="s">
        <v>45</v>
      </c>
      <c r="G56" s="25">
        <f>G50/$F$50</f>
        <v>1.3675263260193715</v>
      </c>
      <c r="H56" s="25">
        <f>H50/$F$50</f>
        <v>1.1437730287398671</v>
      </c>
      <c r="I56" s="25">
        <f>I50/$C$50</f>
        <v>4.773021752005155</v>
      </c>
      <c r="J56" s="25">
        <f>J50/$F$50</f>
        <v>1.7457748864553588</v>
      </c>
    </row>
    <row r="57" spans="2:10" ht="25" customHeight="1">
      <c r="B57" s="21"/>
      <c r="C57" s="30" t="s">
        <v>59</v>
      </c>
      <c r="D57" s="30"/>
      <c r="E57" s="30"/>
      <c r="F57" s="30"/>
      <c r="G57" s="30"/>
      <c r="H57" s="30"/>
      <c r="I57" s="30"/>
      <c r="J57" s="30"/>
    </row>
    <row r="58" spans="2:10" ht="25" customHeight="1">
      <c r="B58" s="21"/>
      <c r="C58" s="31" t="s">
        <v>41</v>
      </c>
      <c r="D58" s="31"/>
      <c r="E58" s="31"/>
      <c r="F58" s="31" t="s">
        <v>42</v>
      </c>
      <c r="G58" s="31"/>
      <c r="H58" s="31"/>
      <c r="I58" s="23" t="s">
        <v>41</v>
      </c>
      <c r="J58" s="23" t="s">
        <v>42</v>
      </c>
    </row>
    <row r="59" spans="2:10" ht="25" customHeight="1">
      <c r="B59" s="21"/>
      <c r="C59" s="23" t="s">
        <v>4</v>
      </c>
      <c r="D59" s="23" t="s">
        <v>49</v>
      </c>
      <c r="E59" s="23" t="s">
        <v>50</v>
      </c>
      <c r="F59" s="23" t="s">
        <v>4</v>
      </c>
      <c r="G59" s="23" t="s">
        <v>49</v>
      </c>
      <c r="H59" s="23" t="s">
        <v>50</v>
      </c>
      <c r="I59" s="23" t="s">
        <v>47</v>
      </c>
      <c r="J59" s="23" t="s">
        <v>47</v>
      </c>
    </row>
    <row r="60" spans="2:10" ht="25" customHeight="1">
      <c r="B60" s="27" t="s">
        <v>38</v>
      </c>
      <c r="C60" s="25">
        <f t="shared" ref="C60:J60" si="0">C48/$C$48</f>
        <v>1</v>
      </c>
      <c r="D60" s="25">
        <f t="shared" si="0"/>
        <v>4.6376724758901053</v>
      </c>
      <c r="E60" s="25">
        <f t="shared" si="0"/>
        <v>3.8470304671722122</v>
      </c>
      <c r="F60" s="25">
        <f t="shared" si="0"/>
        <v>1.2577716377700767</v>
      </c>
      <c r="G60" s="25">
        <f t="shared" si="0"/>
        <v>2.1734691431064501</v>
      </c>
      <c r="H60" s="25">
        <f t="shared" si="0"/>
        <v>1.4457317067050992</v>
      </c>
      <c r="I60" s="25">
        <f t="shared" si="0"/>
        <v>7.5260924565549763</v>
      </c>
      <c r="J60" s="25">
        <f t="shared" si="0"/>
        <v>9.1106784653758268</v>
      </c>
    </row>
    <row r="61" spans="2:10" ht="25" customHeight="1">
      <c r="B61" s="27" t="s">
        <v>39</v>
      </c>
      <c r="C61" s="25">
        <f t="shared" ref="C61:J61" si="1">C49/$C$49</f>
        <v>1</v>
      </c>
      <c r="D61" s="25">
        <f t="shared" si="1"/>
        <v>7.8534527514538039</v>
      </c>
      <c r="E61" s="25">
        <f t="shared" si="1"/>
        <v>12.127559321049077</v>
      </c>
      <c r="F61" s="25">
        <f t="shared" si="1"/>
        <v>1.9896242102124455</v>
      </c>
      <c r="G61" s="25">
        <f t="shared" si="1"/>
        <v>3.913325856041368</v>
      </c>
      <c r="H61" s="25">
        <f t="shared" si="1"/>
        <v>3.8619448163400576</v>
      </c>
      <c r="I61" s="25">
        <f t="shared" si="1"/>
        <v>17.677288354465432</v>
      </c>
      <c r="J61" s="25">
        <f t="shared" si="1"/>
        <v>16.946610776636312</v>
      </c>
    </row>
    <row r="62" spans="2:10" ht="25" customHeight="1">
      <c r="B62" s="27" t="s">
        <v>37</v>
      </c>
      <c r="C62" s="25">
        <f t="shared" ref="C62:J62" si="2">C50/$C$50</f>
        <v>1</v>
      </c>
      <c r="D62" s="25">
        <f t="shared" si="2"/>
        <v>4.8424007330297547</v>
      </c>
      <c r="E62" s="25">
        <f t="shared" si="2"/>
        <v>3.9186201391267077</v>
      </c>
      <c r="F62" s="25">
        <f t="shared" si="2"/>
        <v>1.8541001226895919</v>
      </c>
      <c r="G62" s="25">
        <f t="shared" si="2"/>
        <v>2.5355307288537636</v>
      </c>
      <c r="H62" s="25">
        <f t="shared" si="2"/>
        <v>2.1206697129156336</v>
      </c>
      <c r="I62" s="25">
        <f t="shared" si="2"/>
        <v>4.773021752005155</v>
      </c>
      <c r="J62" s="25">
        <f t="shared" si="2"/>
        <v>3.2368414311652889</v>
      </c>
    </row>
    <row r="63" spans="2:10" ht="289" customHeight="1">
      <c r="B63" s="32" t="s">
        <v>68</v>
      </c>
      <c r="C63" s="32"/>
      <c r="D63" s="32"/>
      <c r="E63" s="32"/>
      <c r="F63" s="32"/>
      <c r="G63" s="32"/>
      <c r="H63" s="32"/>
      <c r="I63" s="32"/>
      <c r="J63" s="32"/>
    </row>
  </sheetData>
  <mergeCells count="30">
    <mergeCell ref="B63:J63"/>
    <mergeCell ref="C57:J57"/>
    <mergeCell ref="C58:E58"/>
    <mergeCell ref="F58:H58"/>
    <mergeCell ref="C46:E46"/>
    <mergeCell ref="F46:H46"/>
    <mergeCell ref="C45:J45"/>
    <mergeCell ref="C51:J51"/>
    <mergeCell ref="C52:E52"/>
    <mergeCell ref="F52:H52"/>
    <mergeCell ref="C3:E3"/>
    <mergeCell ref="F3:H3"/>
    <mergeCell ref="C9:E9"/>
    <mergeCell ref="F9:H9"/>
    <mergeCell ref="C15:E15"/>
    <mergeCell ref="F15:H15"/>
    <mergeCell ref="C8:J8"/>
    <mergeCell ref="C14:J14"/>
    <mergeCell ref="B42:J42"/>
    <mergeCell ref="C2:J2"/>
    <mergeCell ref="C23:J23"/>
    <mergeCell ref="C30:J30"/>
    <mergeCell ref="C36:J36"/>
    <mergeCell ref="C37:E37"/>
    <mergeCell ref="F37:H37"/>
    <mergeCell ref="C31:E31"/>
    <mergeCell ref="F31:H31"/>
    <mergeCell ref="C24:E24"/>
    <mergeCell ref="F24:H24"/>
    <mergeCell ref="B20:J20"/>
  </mergeCells>
  <phoneticPr fontId="5" type="noConversion"/>
  <pageMargins left="0.75" right="0.75" top="1" bottom="1" header="0.5" footer="0.5"/>
  <pageSetup scale="75" orientation="landscape" horizontalDpi="4294967292" verticalDpi="4294967292"/>
  <rowBreaks count="1" manualBreakCount="1">
    <brk id="45" max="16383" man="1"/>
  </rowBreaks>
  <colBreaks count="1" manualBreakCount="1">
    <brk id="10" max="1048575" man="1"/>
  </colBreaks>
  <ignoredErrors>
    <ignoredError sqref="I11:I13" formula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Experiment 1</vt:lpstr>
      <vt:lpstr>Experiment 2</vt:lpstr>
      <vt:lpstr>Experiment 3</vt:lpstr>
      <vt:lpstr>phospho to total to RhoGDI</vt:lpstr>
    </vt:vector>
  </TitlesOfParts>
  <Company>Tufts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 Nguyen</dc:creator>
  <cp:lastModifiedBy>Miles Duncan</cp:lastModifiedBy>
  <cp:lastPrinted>2019-10-25T15:35:22Z</cp:lastPrinted>
  <dcterms:created xsi:type="dcterms:W3CDTF">2019-05-08T21:59:52Z</dcterms:created>
  <dcterms:modified xsi:type="dcterms:W3CDTF">2020-04-22T18:42:50Z</dcterms:modified>
</cp:coreProperties>
</file>